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Nova pasta\"/>
    </mc:Choice>
  </mc:AlternateContent>
  <bookViews>
    <workbookView xWindow="0" yWindow="0" windowWidth="28800" windowHeight="12435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6" i="1"/>
  <c r="L28" i="1"/>
  <c r="L41" i="1"/>
  <c r="L43" i="1"/>
  <c r="L42" i="1"/>
  <c r="L30" i="1"/>
  <c r="L31" i="1"/>
  <c r="L32" i="1"/>
  <c r="L33" i="1"/>
  <c r="L34" i="1"/>
  <c r="L35" i="1"/>
  <c r="L36" i="1"/>
  <c r="L37" i="1"/>
  <c r="L38" i="1"/>
  <c r="L39" i="1"/>
  <c r="L40" i="1"/>
  <c r="L29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7" i="1"/>
  <c r="L5" i="1"/>
  <c r="K43" i="1"/>
  <c r="K42" i="1"/>
  <c r="K30" i="1"/>
  <c r="K31" i="1"/>
  <c r="K32" i="1"/>
  <c r="K33" i="1"/>
  <c r="K34" i="1"/>
  <c r="K35" i="1"/>
  <c r="K36" i="1"/>
  <c r="K37" i="1"/>
  <c r="K38" i="1"/>
  <c r="K39" i="1"/>
  <c r="K40" i="1"/>
  <c r="K29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7" i="1"/>
  <c r="K5" i="1"/>
</calcChain>
</file>

<file path=xl/sharedStrings.xml><?xml version="1.0" encoding="utf-8"?>
<sst xmlns="http://schemas.openxmlformats.org/spreadsheetml/2006/main" count="312" uniqueCount="133">
  <si>
    <t>Nível</t>
  </si>
  <si>
    <t>Nível Corrigido</t>
  </si>
  <si>
    <t>Item</t>
  </si>
  <si>
    <t>Fonte</t>
  </si>
  <si>
    <t>Código</t>
  </si>
  <si>
    <t>Descrição</t>
  </si>
  <si>
    <t>Unidade</t>
  </si>
  <si>
    <t>Quantidade</t>
  </si>
  <si>
    <t>Custo Unitário (sem BDI) (R$)</t>
  </si>
  <si>
    <t>BDI
(%)</t>
  </si>
  <si>
    <t>Preço Unitário (com BDI) (R$)</t>
  </si>
  <si>
    <t>Preço Total
(R$)</t>
  </si>
  <si>
    <t>LOTE</t>
  </si>
  <si>
    <t>Meta</t>
  </si>
  <si>
    <t>SINAPI</t>
  </si>
  <si>
    <t>Equipamentos de combate ao incêndio</t>
  </si>
  <si>
    <t>BDI 1</t>
  </si>
  <si>
    <t>Nível 2</t>
  </si>
  <si>
    <t>1.1.</t>
  </si>
  <si>
    <t>Serviços Preliminares</t>
  </si>
  <si>
    <t>Serviço</t>
  </si>
  <si>
    <t>1.1.1.</t>
  </si>
  <si>
    <t>SETOP</t>
  </si>
  <si>
    <t>ED-50154</t>
  </si>
  <si>
    <t>FORNECIMENTO E COLOCAÇÃO DE PLACAS DE OBRAS EM CHAPA GALVANIZADA (4,00 X 2,00 M ) SÃO CONFECCIONADAS EM CHAPA GALVANIZADA 26. AS CHAPAS SERÃO AFIXADAS COM REBITES 410 E PARAFUSOS 3/8, EM UMA ESTRUTURA METÁLICA COM VIGA U 2" ENRIJECIDA E METALON 20MMX20MM,334</t>
  </si>
  <si>
    <t>U</t>
  </si>
  <si>
    <t>1.2.</t>
  </si>
  <si>
    <t>Equipamentos hidráulicos</t>
  </si>
  <si>
    <t>1.2.1.</t>
  </si>
  <si>
    <t>ORSE</t>
  </si>
  <si>
    <t>1510</t>
  </si>
  <si>
    <t>Fornecimento e instalação de adaptador storz para engate rápido 2 1/2" x 2 1/2" com tampão e corrente (incêndio)</t>
  </si>
  <si>
    <t>1.2.2.</t>
  </si>
  <si>
    <t>1517</t>
  </si>
  <si>
    <t>Fornecimento e instalação de redução fixa tipo Storz para engate rápido - 2 1/2" x 1 1/2" (incendio)</t>
  </si>
  <si>
    <t>1.2.3.</t>
  </si>
  <si>
    <t>12684</t>
  </si>
  <si>
    <t>Esguicho jato regulavel, tipo elkhart, engate rapido 1 1/2", para combate a incendio - Rev. 01</t>
  </si>
  <si>
    <t>1.2.4.</t>
  </si>
  <si>
    <t>101915</t>
  </si>
  <si>
    <t>CONJUNTO DE MANGUEIRA PARA COMBATE A INCÊNDIO EM FIBRA DE POLIESTER PURA, COM 1.1/2", REVESTIDA INTERNAMENTE, COMPRIMENTO DE 15M - FORNECIMENTO E INSTALAÇÃO. AF_10/2020</t>
  </si>
  <si>
    <t>UN</t>
  </si>
  <si>
    <t>1.2.5.</t>
  </si>
  <si>
    <t>94499</t>
  </si>
  <si>
    <t>REGISTRO DE GAVETA BRUTO, LATÃO, ROSCÁVEL, 2 1/2" - FORNECIMENTO E INSTALAÇÃO. AF_08/2021</t>
  </si>
  <si>
    <t>1.2.6.</t>
  </si>
  <si>
    <t>91106</t>
  </si>
  <si>
    <t>Suporte de fixação de tubulação Ø 3" com vergalhão de 3/8"x1000mm</t>
  </si>
  <si>
    <t>1.2.7.</t>
  </si>
  <si>
    <t>92650</t>
  </si>
  <si>
    <t>TUBO DE AÇO PRETO SEM COSTURA, CONEXÃO SOLDADA, DN 65 (2 1/2"), INSTALADO EM REDE DE ALIMENTAÇÃO PARA SPRINKLER - FORNECIMENTO E INSTALAÇÃO. AF_10/2020</t>
  </si>
  <si>
    <t>M</t>
  </si>
  <si>
    <t>1.2.8.</t>
  </si>
  <si>
    <t>103019</t>
  </si>
  <si>
    <t>REGISTRO OU VÁLVULA GLOBO ANGULAR EM LATÃO, PARA HIDRANTES EM INSTALAÇÃO PREDIAL DE INCÊNDIO, 45 GRAUS, 2 1/2" - FORNECIMENTO E INSTALAÇÃO. AF_08/2021</t>
  </si>
  <si>
    <t>1.2.9.</t>
  </si>
  <si>
    <t>101908</t>
  </si>
  <si>
    <t>EXTINTOR DE INCÊNDIO PORTÁTIL COM CARGA DE PQS DE 4 KG, CLASSE BC - FORNECIMENTO E INSTALAÇÃO. AF_10/2020_P</t>
  </si>
  <si>
    <t>1.2.10.</t>
  </si>
  <si>
    <t>12829</t>
  </si>
  <si>
    <t>Reservatório metálico em chapa de aço carbono ASTM A-36/tipo Tubular (diam. 1,47m h= 7,60m ), Cap.12.000L c/ pint. int. proteção epóxi poliamida 150 a 180 micras e ext. esmalt. sinté. anti-corros. alta quali.130 a 180 micras- Fornecimento e instalado</t>
  </si>
  <si>
    <t>1.2.11.</t>
  </si>
  <si>
    <t>MERCADO</t>
  </si>
  <si>
    <t>TEE 90 RANHURADO A536 300 UL/FM 2.1/2“ (76,10)</t>
  </si>
  <si>
    <t>PC</t>
  </si>
  <si>
    <t>1.2.12.</t>
  </si>
  <si>
    <t>CURVA/JOELHO 90 RANHURA 76mm</t>
  </si>
  <si>
    <t>1.2.13.</t>
  </si>
  <si>
    <t>ADAPTADOR ALUMINIO 2.1/2 X 2.1/2</t>
  </si>
  <si>
    <t>1.2.14.</t>
  </si>
  <si>
    <t>CHAVE STORZ DUPLA 2.1/2“ X 1.1/2“ - ALUMINIO</t>
  </si>
  <si>
    <t>1.2.15.</t>
  </si>
  <si>
    <t>Cavalete de bomba 3cv a 7,5cv</t>
  </si>
  <si>
    <t>1.2.16.</t>
  </si>
  <si>
    <t>REGISTRO CASTELO 45 DE 2.1/2 ROSCA 11X5 FPP</t>
  </si>
  <si>
    <t>1.2.17.</t>
  </si>
  <si>
    <t>ACOPLAMENTO UL/FM FLEXIVEL RANHURADO 2.1/2“ (76)</t>
  </si>
  <si>
    <t>1.2.18.</t>
  </si>
  <si>
    <t>CONEXÕES PVC ANTICHAMA (CURVA, LUVA, FIXADOR, ETC)</t>
  </si>
  <si>
    <t>1.2.19.</t>
  </si>
  <si>
    <t>4080</t>
  </si>
  <si>
    <t>Conjunto moto-bomba centrífuga, monofasica, motor 7.5 cv, Schneider BC-21r ou similar</t>
  </si>
  <si>
    <t>1.2.20.</t>
  </si>
  <si>
    <t>99624</t>
  </si>
  <si>
    <t>VÁLVULA DE RETENÇÃO HORIZONTAL, DE BRONZE, ROSCÁVEL, 2 1/2" - FORNECIMENTO E INSTALAÇÃO. AF_08/2021</t>
  </si>
  <si>
    <t>1.2.21.</t>
  </si>
  <si>
    <t>ED-50177</t>
  </si>
  <si>
    <t>ABRIGO EM CHAPA DE AÇO CARBONO DE SOBREPOR, PINTADO DE VERMELHO NAS DIMENSÕES (90X60X17)CM COM UMA PORTA COM VIDRO TRANSPARENTE COM A INSCRIÇÃO "INCÊNDIO", INCLUINDO SUPORTE BASCULANTE PARA MANGUEIRA - FORNECIMENTO E INSTALAÇÃO, EXCLUSIVE MANGUEIRA, REGISTRO GLOBO E ACESSÓRIOS</t>
  </si>
  <si>
    <t>1.3.</t>
  </si>
  <si>
    <t>Equipamentos elétricos</t>
  </si>
  <si>
    <t>1.3.1.</t>
  </si>
  <si>
    <t>11855</t>
  </si>
  <si>
    <t>Cabo blindado para alarme e detecção de incêndio 3 x 1,5mm2</t>
  </si>
  <si>
    <t>m</t>
  </si>
  <si>
    <t>1.3.2.</t>
  </si>
  <si>
    <t>11824</t>
  </si>
  <si>
    <t>Sirene aúdiovisual endereçavel, 120db, para alarme de incêndio</t>
  </si>
  <si>
    <t>1.3.3.</t>
  </si>
  <si>
    <t>11829</t>
  </si>
  <si>
    <t>Acionador manual (botoeira) "aperte aqui", p/instal. incendio - endereçável</t>
  </si>
  <si>
    <t>1.3.4.</t>
  </si>
  <si>
    <t>12136</t>
  </si>
  <si>
    <t>Central de alarme de incendio com sistema de 04 laços para até 396 dispositivos, marca JFL, modelo Vulcano - 400 ou similar</t>
  </si>
  <si>
    <t>1.3.5.</t>
  </si>
  <si>
    <t>3799</t>
  </si>
  <si>
    <t>Cabo de cobre flexível isolado, seção  6mm², 450/ 750v / 70°c</t>
  </si>
  <si>
    <t>1.3.6.</t>
  </si>
  <si>
    <t>12015</t>
  </si>
  <si>
    <t>Botoeira Liga-Desliga para Bomba de Incêndio Modelo BLD-1, marca VERIN  ou similar</t>
  </si>
  <si>
    <t>1.3.7.</t>
  </si>
  <si>
    <t>97599</t>
  </si>
  <si>
    <t>LUMINÁRIA DE EMERGÊNCIA, COM 30 LÂMPADAS LED DE 2 W, SEM REATOR - FORNECIMENTO E INSTALAÇÃO. AF_02/2020</t>
  </si>
  <si>
    <t>1.3.8.</t>
  </si>
  <si>
    <t>12312</t>
  </si>
  <si>
    <t>Luminária de emergência, tipo balizamento, com autonomia de 3h, modelo LED - 3000 lumens, SEGURIMAX ou similar</t>
  </si>
  <si>
    <t>1.3.9.</t>
  </si>
  <si>
    <t>418</t>
  </si>
  <si>
    <t>Fio flexível 2 x 1,0mm2 (paralelo ou torcido)</t>
  </si>
  <si>
    <t>1.3.10.</t>
  </si>
  <si>
    <t>12155</t>
  </si>
  <si>
    <t>Tomada para uso geral, 2p + t, ABNT, de sobrepor, 10 A, com caixa, "Sistema X".</t>
  </si>
  <si>
    <t>1.3.11.</t>
  </si>
  <si>
    <t>Eletroduto rigido PVC - 3/4“ - Vermelha</t>
  </si>
  <si>
    <t>1.3.12.</t>
  </si>
  <si>
    <t>PAINEL MOTOBOMBA TRI 5-7,5 CV</t>
  </si>
  <si>
    <t>1.4.</t>
  </si>
  <si>
    <t>Sinalização</t>
  </si>
  <si>
    <t>1.4.1.</t>
  </si>
  <si>
    <t>12137</t>
  </si>
  <si>
    <t>Placa de sinalizacao de seguranca contra incendio, fotoluminescente, quadrada, *20 x 20* cm, em pvc *2* mm anti-chamas (simbolos, cores e pictogramas conforme nbr 13434)</t>
  </si>
  <si>
    <t>1.4.2.</t>
  </si>
  <si>
    <t>E12 ADESIVO DEMARCAÇÃO DE SOLO 1,00X1,00 (pintura)</t>
  </si>
  <si>
    <t>1.                                              Equipamentos de Combate ao Incêndio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</si>
</sst>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_-;\-* #,##0.00_-;_-* \-??_-;_-@_-"/>
    <numFmt numFmtId="165" formatCode="_(* #,##0.00_);_(* \(#,##0.00\);_(* \-??_);_(@_)"/>
    <numFmt numFmtId="166" formatCode="_-&quot;R$ &quot;* #,##0.00_-;&quot;-R$ &quot;* #,##0.00_-;_-&quot;R$ &quot;* \-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31"/>
        <bgColor indexed="42"/>
      </patternFill>
    </fill>
    <fill>
      <patternFill patternType="solid">
        <fgColor indexed="23"/>
        <bgColor indexed="55"/>
      </patternFill>
    </fill>
    <fill>
      <patternFill patternType="lightUp">
        <fgColor indexed="22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2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2" borderId="0" applyNumberFormat="0" applyBorder="0" applyAlignment="0" applyProtection="0"/>
    <xf numFmtId="0" fontId="6" fillId="11" borderId="1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9" fillId="3" borderId="1" applyNumberFormat="0" applyAlignment="0" applyProtection="0"/>
    <xf numFmtId="0" fontId="10" fillId="16" borderId="0" applyNumberFormat="0" applyBorder="0" applyAlignment="0" applyProtection="0"/>
    <xf numFmtId="166" fontId="2" fillId="0" borderId="0" applyFill="0" applyBorder="0" applyAlignment="0" applyProtection="0"/>
    <xf numFmtId="0" fontId="11" fillId="6" borderId="0" applyNumberFormat="0" applyBorder="0" applyAlignment="0" applyProtection="0"/>
    <xf numFmtId="0" fontId="2" fillId="0" borderId="0"/>
    <xf numFmtId="0" fontId="3" fillId="0" borderId="0"/>
    <xf numFmtId="0" fontId="2" fillId="5" borderId="4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11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9" applyNumberFormat="0" applyFill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6" fillId="11" borderId="1" applyNumberFormat="0" applyAlignment="0" applyProtection="0"/>
    <xf numFmtId="0" fontId="6" fillId="11" borderId="1" applyNumberFormat="0" applyAlignment="0" applyProtection="0"/>
    <xf numFmtId="0" fontId="7" fillId="12" borderId="2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9" fillId="3" borderId="1" applyNumberFormat="0" applyAlignment="0" applyProtection="0"/>
    <xf numFmtId="0" fontId="9" fillId="3" borderId="1" applyNumberFormat="0" applyAlignment="0" applyProtection="0"/>
    <xf numFmtId="0" fontId="10" fillId="16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" fillId="0" borderId="0"/>
    <xf numFmtId="0" fontId="1" fillId="0" borderId="0"/>
    <xf numFmtId="0" fontId="2" fillId="5" borderId="4" applyNumberFormat="0" applyAlignment="0" applyProtection="0"/>
    <xf numFmtId="0" fontId="2" fillId="5" borderId="4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0" fillId="16" borderId="0" applyNumberFormat="0" applyBorder="0" applyAlignment="0" applyProtection="0"/>
    <xf numFmtId="0" fontId="13" fillId="11" borderId="5" applyNumberFormat="0" applyAlignment="0" applyProtection="0"/>
    <xf numFmtId="0" fontId="13" fillId="11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</cellStyleXfs>
  <cellXfs count="51">
    <xf numFmtId="0" fontId="0" fillId="0" borderId="0" xfId="0"/>
    <xf numFmtId="0" fontId="21" fillId="0" borderId="11" xfId="1" applyFont="1" applyBorder="1" applyAlignment="1" applyProtection="1">
      <alignment horizontal="center" vertical="center" wrapText="1"/>
    </xf>
    <xf numFmtId="0" fontId="23" fillId="0" borderId="11" xfId="1" applyFont="1" applyBorder="1" applyAlignment="1" applyProtection="1">
      <alignment horizontal="center" vertical="center" wrapText="1"/>
    </xf>
    <xf numFmtId="0" fontId="21" fillId="0" borderId="11" xfId="1" applyFont="1" applyBorder="1" applyAlignment="1" applyProtection="1">
      <alignment horizontal="center" vertical="center"/>
    </xf>
    <xf numFmtId="0" fontId="12" fillId="17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1" applyNumberFormat="1" applyFont="1" applyFill="1" applyBorder="1" applyAlignment="1" applyProtection="1">
      <alignment horizontal="center" vertical="center" wrapText="1"/>
    </xf>
    <xf numFmtId="0" fontId="2" fillId="0" borderId="13" xfId="1" applyNumberFormat="1" applyFont="1" applyFill="1" applyBorder="1" applyAlignment="1">
      <alignment vertical="center" wrapText="1" shrinkToFit="1"/>
    </xf>
    <xf numFmtId="49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4" xfId="1" applyNumberFormat="1" applyFont="1" applyFill="1" applyBorder="1" applyAlignment="1" applyProtection="1">
      <alignment horizontal="left" vertical="center" wrapText="1"/>
      <protection locked="0"/>
    </xf>
    <xf numFmtId="0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14" xfId="48" applyNumberFormat="1" applyFont="1" applyFill="1" applyBorder="1" applyAlignment="1" applyProtection="1">
      <alignment vertical="center" shrinkToFit="1"/>
    </xf>
    <xf numFmtId="165" fontId="2" fillId="6" borderId="14" xfId="48" applyFont="1" applyFill="1" applyBorder="1" applyAlignment="1" applyProtection="1">
      <alignment vertical="center" wrapText="1"/>
      <protection locked="0"/>
    </xf>
    <xf numFmtId="10" fontId="2" fillId="17" borderId="14" xfId="37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48" applyNumberFormat="1" applyFont="1" applyFill="1" applyBorder="1" applyAlignment="1" applyProtection="1">
      <alignment horizontal="center" vertical="center" shrinkToFit="1"/>
    </xf>
    <xf numFmtId="0" fontId="21" fillId="18" borderId="11" xfId="1" applyNumberFormat="1" applyFont="1" applyFill="1" applyBorder="1" applyAlignment="1" applyProtection="1">
      <alignment horizontal="center" vertical="center"/>
    </xf>
    <xf numFmtId="49" fontId="21" fillId="18" borderId="16" xfId="1" applyNumberFormat="1" applyFont="1" applyFill="1" applyBorder="1" applyAlignment="1" applyProtection="1">
      <alignment horizontal="center" vertical="center"/>
    </xf>
    <xf numFmtId="165" fontId="21" fillId="18" borderId="16" xfId="48" applyNumberFormat="1" applyFont="1" applyFill="1" applyBorder="1" applyAlignment="1" applyProtection="1">
      <alignment horizontal="center" vertical="center"/>
    </xf>
    <xf numFmtId="10" fontId="21" fillId="18" borderId="16" xfId="37" applyNumberFormat="1" applyFont="1" applyFill="1" applyBorder="1" applyAlignment="1" applyProtection="1">
      <alignment horizontal="center" vertical="center"/>
    </xf>
    <xf numFmtId="165" fontId="21" fillId="18" borderId="17" xfId="48" applyNumberFormat="1" applyFont="1" applyFill="1" applyBorder="1" applyAlignment="1" applyProtection="1">
      <alignment horizontal="center" vertical="center" shrinkToFit="1"/>
    </xf>
    <xf numFmtId="0" fontId="2" fillId="19" borderId="10" xfId="1" applyFont="1" applyFill="1" applyBorder="1"/>
    <xf numFmtId="0" fontId="2" fillId="19" borderId="17" xfId="1" applyFont="1" applyFill="1" applyBorder="1" applyProtection="1"/>
    <xf numFmtId="0" fontId="2" fillId="19" borderId="16" xfId="1" applyFont="1" applyFill="1" applyBorder="1"/>
    <xf numFmtId="0" fontId="2" fillId="19" borderId="17" xfId="1" applyFont="1" applyFill="1" applyBorder="1"/>
    <xf numFmtId="0" fontId="21" fillId="18" borderId="10" xfId="1" applyNumberFormat="1" applyFont="1" applyFill="1" applyBorder="1" applyAlignment="1" applyProtection="1">
      <alignment horizontal="left" vertical="center" wrapText="1"/>
    </xf>
    <xf numFmtId="49" fontId="1" fillId="17" borderId="14" xfId="50" applyNumberFormat="1" applyFill="1" applyBorder="1" applyAlignment="1" applyProtection="1">
      <alignment horizontal="center" vertical="center" wrapText="1"/>
      <protection locked="0"/>
    </xf>
    <xf numFmtId="0" fontId="1" fillId="6" borderId="14" xfId="50" applyFill="1" applyBorder="1" applyAlignment="1" applyProtection="1">
      <alignment horizontal="left" vertical="center" wrapText="1"/>
      <protection locked="0"/>
    </xf>
    <xf numFmtId="0" fontId="1" fillId="6" borderId="14" xfId="50" applyFill="1" applyBorder="1" applyAlignment="1" applyProtection="1">
      <alignment horizontal="center" vertical="center" wrapText="1"/>
      <protection locked="0"/>
    </xf>
    <xf numFmtId="49" fontId="2" fillId="6" borderId="14" xfId="53" applyNumberFormat="1" applyFill="1" applyBorder="1" applyAlignment="1" applyProtection="1">
      <alignment horizontal="center" vertical="center" wrapText="1"/>
      <protection locked="0"/>
    </xf>
    <xf numFmtId="0" fontId="22" fillId="23" borderId="12" xfId="1" applyNumberFormat="1" applyFont="1" applyFill="1" applyBorder="1" applyAlignment="1" applyProtection="1">
      <alignment horizontal="center" vertical="center" wrapText="1"/>
      <protection locked="0"/>
    </xf>
    <xf numFmtId="0" fontId="22" fillId="24" borderId="12" xfId="1" applyNumberFormat="1" applyFont="1" applyFill="1" applyBorder="1" applyAlignment="1" applyProtection="1">
      <alignment horizontal="center" vertical="center" wrapText="1"/>
    </xf>
    <xf numFmtId="0" fontId="21" fillId="25" borderId="14" xfId="1" applyNumberFormat="1" applyFont="1" applyFill="1" applyBorder="1" applyAlignment="1" applyProtection="1">
      <alignment horizontal="center" vertical="center" wrapText="1"/>
      <protection locked="0"/>
    </xf>
    <xf numFmtId="165" fontId="21" fillId="24" borderId="14" xfId="48" applyNumberFormat="1" applyFont="1" applyFill="1" applyBorder="1" applyAlignment="1" applyProtection="1">
      <alignment vertical="center" shrinkToFit="1"/>
    </xf>
    <xf numFmtId="165" fontId="21" fillId="25" borderId="14" xfId="48" applyFont="1" applyFill="1" applyBorder="1" applyAlignment="1" applyProtection="1">
      <alignment vertical="center" wrapText="1"/>
      <protection locked="0"/>
    </xf>
    <xf numFmtId="10" fontId="21" fillId="23" borderId="14" xfId="37" applyNumberFormat="1" applyFont="1" applyFill="1" applyBorder="1" applyAlignment="1" applyProtection="1">
      <alignment horizontal="center" vertical="center" wrapText="1"/>
      <protection locked="0"/>
    </xf>
    <xf numFmtId="165" fontId="21" fillId="24" borderId="15" xfId="48" applyNumberFormat="1" applyFont="1" applyFill="1" applyBorder="1" applyAlignment="1" applyProtection="1">
      <alignment horizontal="center" vertical="center" shrinkToFit="1"/>
    </xf>
    <xf numFmtId="0" fontId="22" fillId="20" borderId="12" xfId="1" applyNumberFormat="1" applyFont="1" applyFill="1" applyBorder="1" applyAlignment="1" applyProtection="1">
      <alignment horizontal="center" vertical="center" wrapText="1"/>
      <protection locked="0"/>
    </xf>
    <xf numFmtId="0" fontId="22" fillId="21" borderId="12" xfId="1" applyNumberFormat="1" applyFont="1" applyFill="1" applyBorder="1" applyAlignment="1" applyProtection="1">
      <alignment horizontal="center" vertical="center" wrapText="1"/>
    </xf>
    <xf numFmtId="0" fontId="21" fillId="21" borderId="13" xfId="1" applyNumberFormat="1" applyFont="1" applyFill="1" applyBorder="1" applyAlignment="1">
      <alignment vertical="center" wrapText="1" shrinkToFit="1"/>
    </xf>
    <xf numFmtId="49" fontId="21" fillId="20" borderId="14" xfId="1" applyNumberFormat="1" applyFont="1" applyFill="1" applyBorder="1" applyAlignment="1" applyProtection="1">
      <alignment horizontal="center" vertical="center" wrapText="1"/>
      <protection locked="0"/>
    </xf>
    <xf numFmtId="49" fontId="21" fillId="22" borderId="14" xfId="1" applyNumberFormat="1" applyFont="1" applyFill="1" applyBorder="1" applyAlignment="1" applyProtection="1">
      <alignment horizontal="center" vertical="center" wrapText="1"/>
      <protection locked="0"/>
    </xf>
    <xf numFmtId="0" fontId="21" fillId="22" borderId="14" xfId="1" applyNumberFormat="1" applyFont="1" applyFill="1" applyBorder="1" applyAlignment="1" applyProtection="1">
      <alignment horizontal="left" vertical="center" wrapText="1"/>
      <protection locked="0"/>
    </xf>
    <xf numFmtId="0" fontId="21" fillId="22" borderId="14" xfId="1" applyNumberFormat="1" applyFont="1" applyFill="1" applyBorder="1" applyAlignment="1" applyProtection="1">
      <alignment horizontal="center" vertical="center" wrapText="1"/>
      <protection locked="0"/>
    </xf>
    <xf numFmtId="165" fontId="21" fillId="21" borderId="14" xfId="48" applyNumberFormat="1" applyFont="1" applyFill="1" applyBorder="1" applyAlignment="1" applyProtection="1">
      <alignment vertical="center" shrinkToFit="1"/>
    </xf>
    <xf numFmtId="165" fontId="21" fillId="22" borderId="14" xfId="48" applyFont="1" applyFill="1" applyBorder="1" applyAlignment="1" applyProtection="1">
      <alignment vertical="center" wrapText="1"/>
      <protection locked="0"/>
    </xf>
    <xf numFmtId="10" fontId="21" fillId="20" borderId="14" xfId="37" applyNumberFormat="1" applyFont="1" applyFill="1" applyBorder="1" applyAlignment="1" applyProtection="1">
      <alignment horizontal="center" vertical="center" wrapText="1"/>
      <protection locked="0"/>
    </xf>
    <xf numFmtId="165" fontId="21" fillId="21" borderId="15" xfId="48" applyNumberFormat="1" applyFont="1" applyFill="1" applyBorder="1" applyAlignment="1" applyProtection="1">
      <alignment horizontal="center" vertical="center" shrinkToFit="1"/>
    </xf>
    <xf numFmtId="0" fontId="21" fillId="24" borderId="13" xfId="53" applyFont="1" applyFill="1" applyBorder="1" applyAlignment="1">
      <alignment vertical="center" wrapText="1" shrinkToFit="1"/>
    </xf>
    <xf numFmtId="49" fontId="21" fillId="23" borderId="14" xfId="53" applyNumberFormat="1" applyFont="1" applyFill="1" applyBorder="1" applyAlignment="1" applyProtection="1">
      <alignment horizontal="center" vertical="center" wrapText="1"/>
      <protection locked="0"/>
    </xf>
    <xf numFmtId="49" fontId="21" fillId="25" borderId="14" xfId="53" applyNumberFormat="1" applyFont="1" applyFill="1" applyBorder="1" applyAlignment="1" applyProtection="1">
      <alignment horizontal="center" vertical="center" wrapText="1"/>
      <protection locked="0"/>
    </xf>
    <xf numFmtId="0" fontId="21" fillId="25" borderId="14" xfId="53" applyFont="1" applyFill="1" applyBorder="1" applyAlignment="1" applyProtection="1">
      <alignment horizontal="left" vertical="center" wrapText="1"/>
      <protection locked="0"/>
    </xf>
  </cellXfs>
  <cellStyles count="142">
    <cellStyle name="20% - Ênfase1 2" xfId="55"/>
    <cellStyle name="20% - Ênfase1 3" xfId="54"/>
    <cellStyle name="20% - Ênfase1 4" xfId="2"/>
    <cellStyle name="20% - Ênfase2 2" xfId="57"/>
    <cellStyle name="20% - Ênfase2 3" xfId="56"/>
    <cellStyle name="20% - Ênfase2 4" xfId="3"/>
    <cellStyle name="20% - Ênfase3 2" xfId="59"/>
    <cellStyle name="20% - Ênfase3 3" xfId="58"/>
    <cellStyle name="20% - Ênfase3 4" xfId="4"/>
    <cellStyle name="20% - Ênfase4 2" xfId="61"/>
    <cellStyle name="20% - Ênfase4 3" xfId="60"/>
    <cellStyle name="20% - Ênfase4 4" xfId="5"/>
    <cellStyle name="20% - Ênfase5 2" xfId="63"/>
    <cellStyle name="20% - Ênfase5 3" xfId="62"/>
    <cellStyle name="20% - Ênfase5 4" xfId="6"/>
    <cellStyle name="20% - Ênfase6 2" xfId="65"/>
    <cellStyle name="20% - Ênfase6 3" xfId="64"/>
    <cellStyle name="20% - Ênfase6 4" xfId="7"/>
    <cellStyle name="40% - Ênfase1 2" xfId="67"/>
    <cellStyle name="40% - Ênfase1 3" xfId="66"/>
    <cellStyle name="40% - Ênfase1 4" xfId="8"/>
    <cellStyle name="40% - Ênfase2 2" xfId="69"/>
    <cellStyle name="40% - Ênfase2 3" xfId="68"/>
    <cellStyle name="40% - Ênfase2 4" xfId="9"/>
    <cellStyle name="40% - Ênfase3 2" xfId="71"/>
    <cellStyle name="40% - Ênfase3 3" xfId="70"/>
    <cellStyle name="40% - Ênfase3 4" xfId="10"/>
    <cellStyle name="40% - Ênfase4 2" xfId="73"/>
    <cellStyle name="40% - Ênfase4 3" xfId="72"/>
    <cellStyle name="40% - Ênfase4 4" xfId="11"/>
    <cellStyle name="40% - Ênfase5 2" xfId="75"/>
    <cellStyle name="40% - Ênfase5 3" xfId="74"/>
    <cellStyle name="40% - Ênfase5 4" xfId="12"/>
    <cellStyle name="40% - Ênfase6 2" xfId="77"/>
    <cellStyle name="40% - Ênfase6 3" xfId="76"/>
    <cellStyle name="40% - Ênfase6 4" xfId="13"/>
    <cellStyle name="60% - Ênfase1 2" xfId="79"/>
    <cellStyle name="60% - Ênfase1 3" xfId="78"/>
    <cellStyle name="60% - Ênfase1 4" xfId="14"/>
    <cellStyle name="60% - Ênfase2 2" xfId="81"/>
    <cellStyle name="60% - Ênfase2 3" xfId="80"/>
    <cellStyle name="60% - Ênfase2 4" xfId="15"/>
    <cellStyle name="60% - Ênfase3 2" xfId="83"/>
    <cellStyle name="60% - Ênfase3 3" xfId="82"/>
    <cellStyle name="60% - Ênfase3 4" xfId="16"/>
    <cellStyle name="60% - Ênfase4 2" xfId="85"/>
    <cellStyle name="60% - Ênfase4 3" xfId="84"/>
    <cellStyle name="60% - Ênfase4 4" xfId="17"/>
    <cellStyle name="60% - Ênfase5 2" xfId="87"/>
    <cellStyle name="60% - Ênfase5 3" xfId="86"/>
    <cellStyle name="60% - Ênfase5 4" xfId="18"/>
    <cellStyle name="60% - Ênfase6 2" xfId="89"/>
    <cellStyle name="60% - Ênfase6 3" xfId="88"/>
    <cellStyle name="60% - Ênfase6 4" xfId="19"/>
    <cellStyle name="Bom 2" xfId="91"/>
    <cellStyle name="Bom 3" xfId="90"/>
    <cellStyle name="Bom 4" xfId="20"/>
    <cellStyle name="Cálculo 2" xfId="93"/>
    <cellStyle name="Cálculo 3" xfId="92"/>
    <cellStyle name="Cálculo 4" xfId="21"/>
    <cellStyle name="Célula de Verificação 2" xfId="95"/>
    <cellStyle name="Célula de Verificação 3" xfId="94"/>
    <cellStyle name="Célula de Verificação 4" xfId="22"/>
    <cellStyle name="Célula Vinculada 2" xfId="97"/>
    <cellStyle name="Célula Vinculada 3" xfId="96"/>
    <cellStyle name="Célula Vinculada 4" xfId="23"/>
    <cellStyle name="Ênfase1 2" xfId="99"/>
    <cellStyle name="Ênfase1 3" xfId="98"/>
    <cellStyle name="Ênfase1 4" xfId="24"/>
    <cellStyle name="Ênfase2 2" xfId="101"/>
    <cellStyle name="Ênfase2 3" xfId="100"/>
    <cellStyle name="Ênfase2 4" xfId="25"/>
    <cellStyle name="Ênfase3 2" xfId="103"/>
    <cellStyle name="Ênfase3 3" xfId="102"/>
    <cellStyle name="Ênfase3 4" xfId="26"/>
    <cellStyle name="Ênfase4 2" xfId="105"/>
    <cellStyle name="Ênfase4 3" xfId="104"/>
    <cellStyle name="Ênfase4 4" xfId="27"/>
    <cellStyle name="Ênfase5 2" xfId="107"/>
    <cellStyle name="Ênfase5 3" xfId="106"/>
    <cellStyle name="Ênfase5 4" xfId="28"/>
    <cellStyle name="Ênfase6 2" xfId="109"/>
    <cellStyle name="Ênfase6 3" xfId="108"/>
    <cellStyle name="Ênfase6 4" xfId="29"/>
    <cellStyle name="Entrada 2" xfId="111"/>
    <cellStyle name="Entrada 3" xfId="110"/>
    <cellStyle name="Entrada 4" xfId="30"/>
    <cellStyle name="Moeda 2" xfId="114"/>
    <cellStyle name="Moeda 3" xfId="113"/>
    <cellStyle name="Moeda 4" xfId="32"/>
    <cellStyle name="Neutro 2" xfId="116"/>
    <cellStyle name="Neutro 3" xfId="115"/>
    <cellStyle name="Neutro 4" xfId="33"/>
    <cellStyle name="Normal" xfId="0" builtinId="0"/>
    <cellStyle name="Normal 2" xfId="34"/>
    <cellStyle name="Normal 3" xfId="35"/>
    <cellStyle name="Normal 4" xfId="53"/>
    <cellStyle name="Normal 5" xfId="117"/>
    <cellStyle name="Normal 6" xfId="118"/>
    <cellStyle name="Normal 7" xfId="50"/>
    <cellStyle name="Normal 8" xfId="1"/>
    <cellStyle name="Nota 2" xfId="120"/>
    <cellStyle name="Nota 3" xfId="119"/>
    <cellStyle name="Nota 4" xfId="36"/>
    <cellStyle name="Porcentagem 2" xfId="38"/>
    <cellStyle name="Porcentagem 3" xfId="122"/>
    <cellStyle name="Porcentagem 4" xfId="121"/>
    <cellStyle name="Porcentagem 5" xfId="52"/>
    <cellStyle name="Porcentagem 6" xfId="37"/>
    <cellStyle name="Ruim 2" xfId="123"/>
    <cellStyle name="Ruim 3" xfId="112"/>
    <cellStyle name="Ruim 4" xfId="31"/>
    <cellStyle name="Saída 2" xfId="125"/>
    <cellStyle name="Saída 3" xfId="124"/>
    <cellStyle name="Saída 4" xfId="39"/>
    <cellStyle name="Texto de Aviso 2" xfId="127"/>
    <cellStyle name="Texto de Aviso 3" xfId="126"/>
    <cellStyle name="Texto de Aviso 4" xfId="40"/>
    <cellStyle name="Texto Explicativo 2" xfId="129"/>
    <cellStyle name="Texto Explicativo 3" xfId="128"/>
    <cellStyle name="Texto Explicativo 4" xfId="41"/>
    <cellStyle name="Título 1 2" xfId="131"/>
    <cellStyle name="Título 1 3" xfId="130"/>
    <cellStyle name="Título 1 4" xfId="42"/>
    <cellStyle name="Título 2 2" xfId="133"/>
    <cellStyle name="Título 2 3" xfId="132"/>
    <cellStyle name="Título 2 4" xfId="43"/>
    <cellStyle name="Título 3 2" xfId="135"/>
    <cellStyle name="Título 3 3" xfId="134"/>
    <cellStyle name="Título 3 4" xfId="44"/>
    <cellStyle name="Título 4 2" xfId="137"/>
    <cellStyle name="Título 4 3" xfId="136"/>
    <cellStyle name="Título 4 4" xfId="45"/>
    <cellStyle name="Título 5" xfId="46"/>
    <cellStyle name="Total 2" xfId="139"/>
    <cellStyle name="Total 3" xfId="138"/>
    <cellStyle name="Total 4" xfId="47"/>
    <cellStyle name="Vírgula 2" xfId="49"/>
    <cellStyle name="Vírgula 3" xfId="141"/>
    <cellStyle name="Vírgula 4" xfId="140"/>
    <cellStyle name="Vírgula 5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L3" sqref="L3"/>
    </sheetView>
  </sheetViews>
  <sheetFormatPr defaultRowHeight="15" x14ac:dyDescent="0.25"/>
  <cols>
    <col min="3" max="3" width="7.140625" customWidth="1"/>
    <col min="4" max="4" width="10.7109375" customWidth="1"/>
    <col min="6" max="6" width="93" customWidth="1"/>
    <col min="8" max="8" width="11.7109375" customWidth="1"/>
    <col min="9" max="9" width="13.7109375" customWidth="1"/>
    <col min="11" max="11" width="14.85546875" customWidth="1"/>
    <col min="12" max="12" width="13" customWidth="1"/>
  </cols>
  <sheetData>
    <row r="1" spans="1:12" ht="38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15" t="s">
        <v>12</v>
      </c>
      <c r="B2" s="15" t="s">
        <v>12</v>
      </c>
      <c r="C2" s="24">
        <v>0</v>
      </c>
      <c r="D2" s="24"/>
      <c r="E2" s="24"/>
      <c r="F2" s="24"/>
      <c r="G2" s="16"/>
      <c r="H2" s="17"/>
      <c r="I2" s="17"/>
      <c r="J2" s="18"/>
      <c r="K2" s="17"/>
      <c r="L2" s="19">
        <f>SUM(L3)</f>
        <v>143669.08000000005</v>
      </c>
    </row>
    <row r="3" spans="1:12" x14ac:dyDescent="0.25">
      <c r="A3" s="29" t="s">
        <v>13</v>
      </c>
      <c r="B3" s="30" t="s">
        <v>13</v>
      </c>
      <c r="C3" s="47" t="s">
        <v>132</v>
      </c>
      <c r="D3" s="48" t="s">
        <v>14</v>
      </c>
      <c r="E3" s="49"/>
      <c r="F3" s="50" t="s">
        <v>15</v>
      </c>
      <c r="G3" s="31"/>
      <c r="H3" s="32"/>
      <c r="I3" s="33"/>
      <c r="J3" s="34"/>
      <c r="K3" s="32"/>
      <c r="L3" s="35">
        <f>SUM(L4,L6,L28,L41)</f>
        <v>143669.08000000005</v>
      </c>
    </row>
    <row r="4" spans="1:12" x14ac:dyDescent="0.25">
      <c r="A4" s="36" t="s">
        <v>17</v>
      </c>
      <c r="B4" s="37" t="s">
        <v>17</v>
      </c>
      <c r="C4" s="38" t="s">
        <v>18</v>
      </c>
      <c r="D4" s="39"/>
      <c r="E4" s="40"/>
      <c r="F4" s="41" t="s">
        <v>19</v>
      </c>
      <c r="G4" s="42"/>
      <c r="H4" s="43"/>
      <c r="I4" s="44"/>
      <c r="J4" s="45"/>
      <c r="K4" s="43"/>
      <c r="L4" s="46">
        <f>SUM(L5)</f>
        <v>2214.94</v>
      </c>
    </row>
    <row r="5" spans="1:12" ht="60" x14ac:dyDescent="0.25">
      <c r="A5" s="4" t="s">
        <v>20</v>
      </c>
      <c r="B5" s="5" t="s">
        <v>20</v>
      </c>
      <c r="C5" s="6" t="s">
        <v>21</v>
      </c>
      <c r="D5" s="25" t="s">
        <v>22</v>
      </c>
      <c r="E5" s="28" t="s">
        <v>23</v>
      </c>
      <c r="F5" s="26" t="s">
        <v>24</v>
      </c>
      <c r="G5" s="27" t="s">
        <v>25</v>
      </c>
      <c r="H5" s="11">
        <v>1</v>
      </c>
      <c r="I5" s="12">
        <v>1792.75</v>
      </c>
      <c r="J5" s="13" t="s">
        <v>16</v>
      </c>
      <c r="K5" s="11">
        <f>ROUND(I5*1.2355,2)</f>
        <v>2214.94</v>
      </c>
      <c r="L5" s="14">
        <f>ROUND(H5*K5,2)</f>
        <v>2214.94</v>
      </c>
    </row>
    <row r="6" spans="1:12" x14ac:dyDescent="0.25">
      <c r="A6" s="36" t="s">
        <v>17</v>
      </c>
      <c r="B6" s="37" t="s">
        <v>17</v>
      </c>
      <c r="C6" s="38" t="s">
        <v>26</v>
      </c>
      <c r="D6" s="39"/>
      <c r="E6" s="40"/>
      <c r="F6" s="41" t="s">
        <v>27</v>
      </c>
      <c r="G6" s="42"/>
      <c r="H6" s="43"/>
      <c r="I6" s="44"/>
      <c r="J6" s="45"/>
      <c r="K6" s="43"/>
      <c r="L6" s="46">
        <f>SUM(L7:L27)</f>
        <v>112496.83000000003</v>
      </c>
    </row>
    <row r="7" spans="1:12" ht="25.5" x14ac:dyDescent="0.25">
      <c r="A7" s="4" t="s">
        <v>20</v>
      </c>
      <c r="B7" s="5" t="s">
        <v>20</v>
      </c>
      <c r="C7" s="6" t="s">
        <v>28</v>
      </c>
      <c r="D7" s="7" t="s">
        <v>29</v>
      </c>
      <c r="E7" s="8" t="s">
        <v>30</v>
      </c>
      <c r="F7" s="9" t="s">
        <v>31</v>
      </c>
      <c r="G7" s="10" t="s">
        <v>6</v>
      </c>
      <c r="H7" s="11">
        <v>1</v>
      </c>
      <c r="I7" s="12">
        <v>193.07</v>
      </c>
      <c r="J7" s="13" t="s">
        <v>16</v>
      </c>
      <c r="K7" s="11">
        <f>ROUND(I7*1.2355,2)</f>
        <v>238.54</v>
      </c>
      <c r="L7" s="14">
        <f>ROUND(H7*K7,2)</f>
        <v>238.54</v>
      </c>
    </row>
    <row r="8" spans="1:12" x14ac:dyDescent="0.25">
      <c r="A8" s="4" t="s">
        <v>20</v>
      </c>
      <c r="B8" s="5" t="s">
        <v>20</v>
      </c>
      <c r="C8" s="6" t="s">
        <v>32</v>
      </c>
      <c r="D8" s="7" t="s">
        <v>29</v>
      </c>
      <c r="E8" s="8" t="s">
        <v>33</v>
      </c>
      <c r="F8" s="9" t="s">
        <v>34</v>
      </c>
      <c r="G8" s="10" t="s">
        <v>6</v>
      </c>
      <c r="H8" s="11">
        <v>3</v>
      </c>
      <c r="I8" s="12">
        <v>117.65</v>
      </c>
      <c r="J8" s="13" t="s">
        <v>16</v>
      </c>
      <c r="K8" s="11">
        <f t="shared" ref="K8:K27" si="0">ROUND(I8*1.2355,2)</f>
        <v>145.36000000000001</v>
      </c>
      <c r="L8" s="14">
        <f t="shared" ref="L8:L27" si="1">ROUND(H8*K8,2)</f>
        <v>436.08</v>
      </c>
    </row>
    <row r="9" spans="1:12" x14ac:dyDescent="0.25">
      <c r="A9" s="4" t="s">
        <v>20</v>
      </c>
      <c r="B9" s="5" t="s">
        <v>20</v>
      </c>
      <c r="C9" s="6" t="s">
        <v>35</v>
      </c>
      <c r="D9" s="7" t="s">
        <v>29</v>
      </c>
      <c r="E9" s="8" t="s">
        <v>36</v>
      </c>
      <c r="F9" s="9" t="s">
        <v>37</v>
      </c>
      <c r="G9" s="10" t="s">
        <v>6</v>
      </c>
      <c r="H9" s="11">
        <v>4</v>
      </c>
      <c r="I9" s="12">
        <v>168.26</v>
      </c>
      <c r="J9" s="13" t="s">
        <v>16</v>
      </c>
      <c r="K9" s="11">
        <f t="shared" si="0"/>
        <v>207.89</v>
      </c>
      <c r="L9" s="14">
        <f t="shared" si="1"/>
        <v>831.56</v>
      </c>
    </row>
    <row r="10" spans="1:12" ht="38.25" x14ac:dyDescent="0.25">
      <c r="A10" s="4" t="s">
        <v>20</v>
      </c>
      <c r="B10" s="5" t="s">
        <v>20</v>
      </c>
      <c r="C10" s="6" t="s">
        <v>38</v>
      </c>
      <c r="D10" s="7" t="s">
        <v>14</v>
      </c>
      <c r="E10" s="8" t="s">
        <v>39</v>
      </c>
      <c r="F10" s="9" t="s">
        <v>40</v>
      </c>
      <c r="G10" s="10" t="s">
        <v>41</v>
      </c>
      <c r="H10" s="11">
        <v>8</v>
      </c>
      <c r="I10" s="12">
        <v>358.64</v>
      </c>
      <c r="J10" s="13" t="s">
        <v>16</v>
      </c>
      <c r="K10" s="11">
        <f t="shared" si="0"/>
        <v>443.1</v>
      </c>
      <c r="L10" s="14">
        <f t="shared" si="1"/>
        <v>3544.8</v>
      </c>
    </row>
    <row r="11" spans="1:12" ht="25.5" x14ac:dyDescent="0.25">
      <c r="A11" s="4" t="s">
        <v>20</v>
      </c>
      <c r="B11" s="5" t="s">
        <v>20</v>
      </c>
      <c r="C11" s="6" t="s">
        <v>42</v>
      </c>
      <c r="D11" s="7" t="s">
        <v>14</v>
      </c>
      <c r="E11" s="8" t="s">
        <v>43</v>
      </c>
      <c r="F11" s="9" t="s">
        <v>44</v>
      </c>
      <c r="G11" s="10" t="s">
        <v>41</v>
      </c>
      <c r="H11" s="11">
        <v>1</v>
      </c>
      <c r="I11" s="12">
        <v>367.29</v>
      </c>
      <c r="J11" s="13" t="s">
        <v>16</v>
      </c>
      <c r="K11" s="11">
        <f t="shared" si="0"/>
        <v>453.79</v>
      </c>
      <c r="L11" s="14">
        <f t="shared" si="1"/>
        <v>453.79</v>
      </c>
    </row>
    <row r="12" spans="1:12" x14ac:dyDescent="0.25">
      <c r="A12" s="4" t="s">
        <v>20</v>
      </c>
      <c r="B12" s="5" t="s">
        <v>20</v>
      </c>
      <c r="C12" s="6" t="s">
        <v>45</v>
      </c>
      <c r="D12" s="7" t="s">
        <v>29</v>
      </c>
      <c r="E12" s="8" t="s">
        <v>46</v>
      </c>
      <c r="F12" s="9" t="s">
        <v>47</v>
      </c>
      <c r="G12" s="10" t="s">
        <v>6</v>
      </c>
      <c r="H12" s="11">
        <v>30</v>
      </c>
      <c r="I12" s="12">
        <v>29.14</v>
      </c>
      <c r="J12" s="13" t="s">
        <v>16</v>
      </c>
      <c r="K12" s="11">
        <f t="shared" si="0"/>
        <v>36</v>
      </c>
      <c r="L12" s="14">
        <f t="shared" si="1"/>
        <v>1080</v>
      </c>
    </row>
    <row r="13" spans="1:12" ht="25.5" x14ac:dyDescent="0.25">
      <c r="A13" s="4" t="s">
        <v>20</v>
      </c>
      <c r="B13" s="5" t="s">
        <v>20</v>
      </c>
      <c r="C13" s="6" t="s">
        <v>48</v>
      </c>
      <c r="D13" s="7" t="s">
        <v>14</v>
      </c>
      <c r="E13" s="8" t="s">
        <v>49</v>
      </c>
      <c r="F13" s="9" t="s">
        <v>50</v>
      </c>
      <c r="G13" s="10" t="s">
        <v>51</v>
      </c>
      <c r="H13" s="11">
        <v>144</v>
      </c>
      <c r="I13" s="12">
        <v>264.93</v>
      </c>
      <c r="J13" s="13" t="s">
        <v>16</v>
      </c>
      <c r="K13" s="11">
        <f t="shared" si="0"/>
        <v>327.32</v>
      </c>
      <c r="L13" s="14">
        <f t="shared" si="1"/>
        <v>47134.080000000002</v>
      </c>
    </row>
    <row r="14" spans="1:12" ht="25.5" x14ac:dyDescent="0.25">
      <c r="A14" s="4" t="s">
        <v>20</v>
      </c>
      <c r="B14" s="5" t="s">
        <v>20</v>
      </c>
      <c r="C14" s="6" t="s">
        <v>52</v>
      </c>
      <c r="D14" s="7" t="s">
        <v>14</v>
      </c>
      <c r="E14" s="8" t="s">
        <v>53</v>
      </c>
      <c r="F14" s="9" t="s">
        <v>54</v>
      </c>
      <c r="G14" s="10" t="s">
        <v>41</v>
      </c>
      <c r="H14" s="11">
        <v>4</v>
      </c>
      <c r="I14" s="12">
        <v>215.46</v>
      </c>
      <c r="J14" s="13" t="s">
        <v>16</v>
      </c>
      <c r="K14" s="11">
        <f t="shared" si="0"/>
        <v>266.2</v>
      </c>
      <c r="L14" s="14">
        <f t="shared" si="1"/>
        <v>1064.8</v>
      </c>
    </row>
    <row r="15" spans="1:12" ht="25.5" x14ac:dyDescent="0.25">
      <c r="A15" s="4" t="s">
        <v>20</v>
      </c>
      <c r="B15" s="5" t="s">
        <v>20</v>
      </c>
      <c r="C15" s="6" t="s">
        <v>55</v>
      </c>
      <c r="D15" s="7" t="s">
        <v>14</v>
      </c>
      <c r="E15" s="8" t="s">
        <v>56</v>
      </c>
      <c r="F15" s="9" t="s">
        <v>57</v>
      </c>
      <c r="G15" s="10" t="s">
        <v>41</v>
      </c>
      <c r="H15" s="11">
        <v>12</v>
      </c>
      <c r="I15" s="12">
        <v>179.64</v>
      </c>
      <c r="J15" s="13" t="s">
        <v>16</v>
      </c>
      <c r="K15" s="11">
        <f t="shared" si="0"/>
        <v>221.95</v>
      </c>
      <c r="L15" s="14">
        <f t="shared" si="1"/>
        <v>2663.4</v>
      </c>
    </row>
    <row r="16" spans="1:12" ht="38.25" x14ac:dyDescent="0.25">
      <c r="A16" s="4" t="s">
        <v>20</v>
      </c>
      <c r="B16" s="5" t="s">
        <v>20</v>
      </c>
      <c r="C16" s="6" t="s">
        <v>58</v>
      </c>
      <c r="D16" s="7" t="s">
        <v>29</v>
      </c>
      <c r="E16" s="8" t="s">
        <v>59</v>
      </c>
      <c r="F16" s="9" t="s">
        <v>60</v>
      </c>
      <c r="G16" s="10" t="s">
        <v>6</v>
      </c>
      <c r="H16" s="11">
        <v>1</v>
      </c>
      <c r="I16" s="12">
        <v>18385.27</v>
      </c>
      <c r="J16" s="13" t="s">
        <v>16</v>
      </c>
      <c r="K16" s="11">
        <f t="shared" si="0"/>
        <v>22715</v>
      </c>
      <c r="L16" s="14">
        <f t="shared" si="1"/>
        <v>22715</v>
      </c>
    </row>
    <row r="17" spans="1:12" x14ac:dyDescent="0.25">
      <c r="A17" s="4" t="s">
        <v>20</v>
      </c>
      <c r="B17" s="5" t="s">
        <v>20</v>
      </c>
      <c r="C17" s="6" t="s">
        <v>61</v>
      </c>
      <c r="D17" s="7" t="s">
        <v>62</v>
      </c>
      <c r="E17" s="8"/>
      <c r="F17" s="9" t="s">
        <v>63</v>
      </c>
      <c r="G17" s="10" t="s">
        <v>64</v>
      </c>
      <c r="H17" s="11">
        <v>5</v>
      </c>
      <c r="I17" s="12">
        <v>85</v>
      </c>
      <c r="J17" s="13" t="s">
        <v>16</v>
      </c>
      <c r="K17" s="11">
        <f t="shared" si="0"/>
        <v>105.02</v>
      </c>
      <c r="L17" s="14">
        <f t="shared" si="1"/>
        <v>525.1</v>
      </c>
    </row>
    <row r="18" spans="1:12" x14ac:dyDescent="0.25">
      <c r="A18" s="4" t="s">
        <v>20</v>
      </c>
      <c r="B18" s="5" t="s">
        <v>20</v>
      </c>
      <c r="C18" s="6" t="s">
        <v>65</v>
      </c>
      <c r="D18" s="7" t="s">
        <v>62</v>
      </c>
      <c r="E18" s="8"/>
      <c r="F18" s="9" t="s">
        <v>66</v>
      </c>
      <c r="G18" s="10" t="s">
        <v>64</v>
      </c>
      <c r="H18" s="11">
        <v>35</v>
      </c>
      <c r="I18" s="12">
        <v>68</v>
      </c>
      <c r="J18" s="13" t="s">
        <v>16</v>
      </c>
      <c r="K18" s="11">
        <f t="shared" si="0"/>
        <v>84.01</v>
      </c>
      <c r="L18" s="14">
        <f t="shared" si="1"/>
        <v>2940.35</v>
      </c>
    </row>
    <row r="19" spans="1:12" x14ac:dyDescent="0.25">
      <c r="A19" s="4" t="s">
        <v>20</v>
      </c>
      <c r="B19" s="5" t="s">
        <v>20</v>
      </c>
      <c r="C19" s="6" t="s">
        <v>67</v>
      </c>
      <c r="D19" s="7" t="s">
        <v>62</v>
      </c>
      <c r="E19" s="8"/>
      <c r="F19" s="9" t="s">
        <v>68</v>
      </c>
      <c r="G19" s="10" t="s">
        <v>64</v>
      </c>
      <c r="H19" s="11">
        <v>1</v>
      </c>
      <c r="I19" s="12">
        <v>80</v>
      </c>
      <c r="J19" s="13" t="s">
        <v>16</v>
      </c>
      <c r="K19" s="11">
        <f t="shared" si="0"/>
        <v>98.84</v>
      </c>
      <c r="L19" s="14">
        <f t="shared" si="1"/>
        <v>98.84</v>
      </c>
    </row>
    <row r="20" spans="1:12" x14ac:dyDescent="0.25">
      <c r="A20" s="4" t="s">
        <v>20</v>
      </c>
      <c r="B20" s="5" t="s">
        <v>20</v>
      </c>
      <c r="C20" s="6" t="s">
        <v>69</v>
      </c>
      <c r="D20" s="7" t="s">
        <v>62</v>
      </c>
      <c r="E20" s="8"/>
      <c r="F20" s="9" t="s">
        <v>70</v>
      </c>
      <c r="G20" s="10" t="s">
        <v>64</v>
      </c>
      <c r="H20" s="11">
        <v>8</v>
      </c>
      <c r="I20" s="12">
        <v>15</v>
      </c>
      <c r="J20" s="13" t="s">
        <v>16</v>
      </c>
      <c r="K20" s="11">
        <f t="shared" si="0"/>
        <v>18.53</v>
      </c>
      <c r="L20" s="14">
        <f t="shared" si="1"/>
        <v>148.24</v>
      </c>
    </row>
    <row r="21" spans="1:12" x14ac:dyDescent="0.25">
      <c r="A21" s="4" t="s">
        <v>20</v>
      </c>
      <c r="B21" s="5" t="s">
        <v>20</v>
      </c>
      <c r="C21" s="6" t="s">
        <v>71</v>
      </c>
      <c r="D21" s="7" t="s">
        <v>62</v>
      </c>
      <c r="E21" s="8"/>
      <c r="F21" s="9" t="s">
        <v>72</v>
      </c>
      <c r="G21" s="10" t="s">
        <v>6</v>
      </c>
      <c r="H21" s="11">
        <v>1</v>
      </c>
      <c r="I21" s="12">
        <v>1500</v>
      </c>
      <c r="J21" s="13" t="s">
        <v>16</v>
      </c>
      <c r="K21" s="11">
        <f t="shared" si="0"/>
        <v>1853.25</v>
      </c>
      <c r="L21" s="14">
        <f t="shared" si="1"/>
        <v>1853.25</v>
      </c>
    </row>
    <row r="22" spans="1:12" x14ac:dyDescent="0.25">
      <c r="A22" s="4" t="s">
        <v>20</v>
      </c>
      <c r="B22" s="5" t="s">
        <v>20</v>
      </c>
      <c r="C22" s="6" t="s">
        <v>73</v>
      </c>
      <c r="D22" s="7" t="s">
        <v>62</v>
      </c>
      <c r="E22" s="8"/>
      <c r="F22" s="9" t="s">
        <v>74</v>
      </c>
      <c r="G22" s="10" t="s">
        <v>64</v>
      </c>
      <c r="H22" s="11">
        <v>1</v>
      </c>
      <c r="I22" s="12">
        <v>180</v>
      </c>
      <c r="J22" s="13" t="s">
        <v>16</v>
      </c>
      <c r="K22" s="11">
        <f t="shared" si="0"/>
        <v>222.39</v>
      </c>
      <c r="L22" s="14">
        <f t="shared" si="1"/>
        <v>222.39</v>
      </c>
    </row>
    <row r="23" spans="1:12" x14ac:dyDescent="0.25">
      <c r="A23" s="4" t="s">
        <v>20</v>
      </c>
      <c r="B23" s="5" t="s">
        <v>20</v>
      </c>
      <c r="C23" s="6" t="s">
        <v>75</v>
      </c>
      <c r="D23" s="7" t="s">
        <v>62</v>
      </c>
      <c r="E23" s="8"/>
      <c r="F23" s="9" t="s">
        <v>76</v>
      </c>
      <c r="G23" s="10" t="s">
        <v>64</v>
      </c>
      <c r="H23" s="11">
        <v>100</v>
      </c>
      <c r="I23" s="12">
        <v>54</v>
      </c>
      <c r="J23" s="13" t="s">
        <v>16</v>
      </c>
      <c r="K23" s="11">
        <f t="shared" si="0"/>
        <v>66.72</v>
      </c>
      <c r="L23" s="14">
        <f t="shared" si="1"/>
        <v>6672</v>
      </c>
    </row>
    <row r="24" spans="1:12" x14ac:dyDescent="0.25">
      <c r="A24" s="4" t="s">
        <v>20</v>
      </c>
      <c r="B24" s="5" t="s">
        <v>20</v>
      </c>
      <c r="C24" s="6" t="s">
        <v>77</v>
      </c>
      <c r="D24" s="7" t="s">
        <v>62</v>
      </c>
      <c r="E24" s="8"/>
      <c r="F24" s="9" t="s">
        <v>78</v>
      </c>
      <c r="G24" s="10" t="s">
        <v>6</v>
      </c>
      <c r="H24" s="11">
        <v>1</v>
      </c>
      <c r="I24" s="12">
        <v>2100</v>
      </c>
      <c r="J24" s="13" t="s">
        <v>16</v>
      </c>
      <c r="K24" s="11">
        <f t="shared" si="0"/>
        <v>2594.5500000000002</v>
      </c>
      <c r="L24" s="14">
        <f t="shared" si="1"/>
        <v>2594.5500000000002</v>
      </c>
    </row>
    <row r="25" spans="1:12" x14ac:dyDescent="0.25">
      <c r="A25" s="4" t="s">
        <v>20</v>
      </c>
      <c r="B25" s="5" t="s">
        <v>20</v>
      </c>
      <c r="C25" s="6" t="s">
        <v>79</v>
      </c>
      <c r="D25" s="7" t="s">
        <v>29</v>
      </c>
      <c r="E25" s="8" t="s">
        <v>80</v>
      </c>
      <c r="F25" s="9" t="s">
        <v>81</v>
      </c>
      <c r="G25" s="10" t="s">
        <v>6</v>
      </c>
      <c r="H25" s="11">
        <v>1</v>
      </c>
      <c r="I25" s="12">
        <v>12280.58</v>
      </c>
      <c r="J25" s="13" t="s">
        <v>16</v>
      </c>
      <c r="K25" s="11">
        <f t="shared" si="0"/>
        <v>15172.66</v>
      </c>
      <c r="L25" s="14">
        <f t="shared" si="1"/>
        <v>15172.66</v>
      </c>
    </row>
    <row r="26" spans="1:12" ht="25.5" x14ac:dyDescent="0.25">
      <c r="A26" s="4" t="s">
        <v>20</v>
      </c>
      <c r="B26" s="5" t="s">
        <v>20</v>
      </c>
      <c r="C26" s="6" t="s">
        <v>82</v>
      </c>
      <c r="D26" s="7" t="s">
        <v>14</v>
      </c>
      <c r="E26" s="8" t="s">
        <v>83</v>
      </c>
      <c r="F26" s="9" t="s">
        <v>84</v>
      </c>
      <c r="G26" s="10" t="s">
        <v>41</v>
      </c>
      <c r="H26" s="11">
        <v>1</v>
      </c>
      <c r="I26" s="12">
        <v>330.36</v>
      </c>
      <c r="J26" s="13" t="s">
        <v>16</v>
      </c>
      <c r="K26" s="11">
        <f t="shared" si="0"/>
        <v>408.16</v>
      </c>
      <c r="L26" s="14">
        <f t="shared" si="1"/>
        <v>408.16</v>
      </c>
    </row>
    <row r="27" spans="1:12" ht="51" x14ac:dyDescent="0.25">
      <c r="A27" s="4" t="s">
        <v>20</v>
      </c>
      <c r="B27" s="5" t="s">
        <v>20</v>
      </c>
      <c r="C27" s="6" t="s">
        <v>85</v>
      </c>
      <c r="D27" s="7" t="s">
        <v>22</v>
      </c>
      <c r="E27" s="8" t="s">
        <v>86</v>
      </c>
      <c r="F27" s="9" t="s">
        <v>87</v>
      </c>
      <c r="G27" s="10" t="s">
        <v>41</v>
      </c>
      <c r="H27" s="11">
        <v>4</v>
      </c>
      <c r="I27" s="12">
        <v>343.84</v>
      </c>
      <c r="J27" s="13" t="s">
        <v>16</v>
      </c>
      <c r="K27" s="11">
        <f t="shared" si="0"/>
        <v>424.81</v>
      </c>
      <c r="L27" s="14">
        <f t="shared" si="1"/>
        <v>1699.24</v>
      </c>
    </row>
    <row r="28" spans="1:12" x14ac:dyDescent="0.25">
      <c r="A28" s="36" t="s">
        <v>17</v>
      </c>
      <c r="B28" s="37" t="s">
        <v>17</v>
      </c>
      <c r="C28" s="38" t="s">
        <v>88</v>
      </c>
      <c r="D28" s="39"/>
      <c r="E28" s="40"/>
      <c r="F28" s="41" t="s">
        <v>89</v>
      </c>
      <c r="G28" s="42"/>
      <c r="H28" s="43"/>
      <c r="I28" s="44"/>
      <c r="J28" s="45"/>
      <c r="K28" s="43"/>
      <c r="L28" s="46">
        <f>SUM(L29:L40)</f>
        <v>24434.120000000003</v>
      </c>
    </row>
    <row r="29" spans="1:12" x14ac:dyDescent="0.25">
      <c r="A29" s="4" t="s">
        <v>20</v>
      </c>
      <c r="B29" s="5" t="s">
        <v>20</v>
      </c>
      <c r="C29" s="6" t="s">
        <v>90</v>
      </c>
      <c r="D29" s="7" t="s">
        <v>29</v>
      </c>
      <c r="E29" s="8" t="s">
        <v>91</v>
      </c>
      <c r="F29" s="9" t="s">
        <v>92</v>
      </c>
      <c r="G29" s="10" t="s">
        <v>93</v>
      </c>
      <c r="H29" s="11">
        <v>300</v>
      </c>
      <c r="I29" s="12">
        <v>20.25</v>
      </c>
      <c r="J29" s="13" t="s">
        <v>16</v>
      </c>
      <c r="K29" s="11">
        <f>ROUND(I29*1.2355,2)</f>
        <v>25.02</v>
      </c>
      <c r="L29" s="14">
        <f>ROUND(H29*K29,2)</f>
        <v>7506</v>
      </c>
    </row>
    <row r="30" spans="1:12" x14ac:dyDescent="0.25">
      <c r="A30" s="4" t="s">
        <v>20</v>
      </c>
      <c r="B30" s="5" t="s">
        <v>20</v>
      </c>
      <c r="C30" s="6" t="s">
        <v>94</v>
      </c>
      <c r="D30" s="7" t="s">
        <v>29</v>
      </c>
      <c r="E30" s="8" t="s">
        <v>95</v>
      </c>
      <c r="F30" s="9" t="s">
        <v>96</v>
      </c>
      <c r="G30" s="10" t="s">
        <v>6</v>
      </c>
      <c r="H30" s="11">
        <v>7</v>
      </c>
      <c r="I30" s="12">
        <v>186.62</v>
      </c>
      <c r="J30" s="13" t="s">
        <v>16</v>
      </c>
      <c r="K30" s="11">
        <f t="shared" ref="K30:K40" si="2">ROUND(I30*1.2355,2)</f>
        <v>230.57</v>
      </c>
      <c r="L30" s="14">
        <f t="shared" ref="L30:L40" si="3">ROUND(H30*K30,2)</f>
        <v>1613.99</v>
      </c>
    </row>
    <row r="31" spans="1:12" x14ac:dyDescent="0.25">
      <c r="A31" s="4" t="s">
        <v>20</v>
      </c>
      <c r="B31" s="5" t="s">
        <v>20</v>
      </c>
      <c r="C31" s="6" t="s">
        <v>97</v>
      </c>
      <c r="D31" s="7" t="s">
        <v>29</v>
      </c>
      <c r="E31" s="8" t="s">
        <v>98</v>
      </c>
      <c r="F31" s="9" t="s">
        <v>99</v>
      </c>
      <c r="G31" s="10" t="s">
        <v>6</v>
      </c>
      <c r="H31" s="11">
        <v>7</v>
      </c>
      <c r="I31" s="12">
        <v>143.30000000000001</v>
      </c>
      <c r="J31" s="13" t="s">
        <v>16</v>
      </c>
      <c r="K31" s="11">
        <f t="shared" si="2"/>
        <v>177.05</v>
      </c>
      <c r="L31" s="14">
        <f t="shared" si="3"/>
        <v>1239.3499999999999</v>
      </c>
    </row>
    <row r="32" spans="1:12" ht="25.5" x14ac:dyDescent="0.25">
      <c r="A32" s="4" t="s">
        <v>20</v>
      </c>
      <c r="B32" s="5" t="s">
        <v>20</v>
      </c>
      <c r="C32" s="6" t="s">
        <v>100</v>
      </c>
      <c r="D32" s="7" t="s">
        <v>29</v>
      </c>
      <c r="E32" s="8" t="s">
        <v>101</v>
      </c>
      <c r="F32" s="9" t="s">
        <v>102</v>
      </c>
      <c r="G32" s="10" t="s">
        <v>6</v>
      </c>
      <c r="H32" s="11">
        <v>1</v>
      </c>
      <c r="I32" s="12">
        <v>1809.71</v>
      </c>
      <c r="J32" s="13" t="s">
        <v>16</v>
      </c>
      <c r="K32" s="11">
        <f t="shared" si="2"/>
        <v>2235.9</v>
      </c>
      <c r="L32" s="14">
        <f t="shared" si="3"/>
        <v>2235.9</v>
      </c>
    </row>
    <row r="33" spans="1:12" x14ac:dyDescent="0.25">
      <c r="A33" s="4" t="s">
        <v>20</v>
      </c>
      <c r="B33" s="5" t="s">
        <v>20</v>
      </c>
      <c r="C33" s="6" t="s">
        <v>103</v>
      </c>
      <c r="D33" s="7" t="s">
        <v>29</v>
      </c>
      <c r="E33" s="8" t="s">
        <v>104</v>
      </c>
      <c r="F33" s="9" t="s">
        <v>105</v>
      </c>
      <c r="G33" s="10" t="s">
        <v>93</v>
      </c>
      <c r="H33" s="11">
        <v>40</v>
      </c>
      <c r="I33" s="12">
        <v>10.1</v>
      </c>
      <c r="J33" s="13" t="s">
        <v>16</v>
      </c>
      <c r="K33" s="11">
        <f t="shared" si="2"/>
        <v>12.48</v>
      </c>
      <c r="L33" s="14">
        <f t="shared" si="3"/>
        <v>499.2</v>
      </c>
    </row>
    <row r="34" spans="1:12" x14ac:dyDescent="0.25">
      <c r="A34" s="4" t="s">
        <v>20</v>
      </c>
      <c r="B34" s="5" t="s">
        <v>20</v>
      </c>
      <c r="C34" s="6" t="s">
        <v>106</v>
      </c>
      <c r="D34" s="7" t="s">
        <v>29</v>
      </c>
      <c r="E34" s="8" t="s">
        <v>107</v>
      </c>
      <c r="F34" s="9" t="s">
        <v>108</v>
      </c>
      <c r="G34" s="10" t="s">
        <v>6</v>
      </c>
      <c r="H34" s="11">
        <v>4</v>
      </c>
      <c r="I34" s="12">
        <v>124.91</v>
      </c>
      <c r="J34" s="13" t="s">
        <v>16</v>
      </c>
      <c r="K34" s="11">
        <f t="shared" si="2"/>
        <v>154.33000000000001</v>
      </c>
      <c r="L34" s="14">
        <f t="shared" si="3"/>
        <v>617.32000000000005</v>
      </c>
    </row>
    <row r="35" spans="1:12" ht="25.5" x14ac:dyDescent="0.25">
      <c r="A35" s="4" t="s">
        <v>20</v>
      </c>
      <c r="B35" s="5" t="s">
        <v>20</v>
      </c>
      <c r="C35" s="6" t="s">
        <v>109</v>
      </c>
      <c r="D35" s="7" t="s">
        <v>14</v>
      </c>
      <c r="E35" s="8" t="s">
        <v>110</v>
      </c>
      <c r="F35" s="9" t="s">
        <v>111</v>
      </c>
      <c r="G35" s="10" t="s">
        <v>41</v>
      </c>
      <c r="H35" s="11">
        <v>31</v>
      </c>
      <c r="I35" s="12">
        <v>29.77</v>
      </c>
      <c r="J35" s="13" t="s">
        <v>16</v>
      </c>
      <c r="K35" s="11">
        <f t="shared" si="2"/>
        <v>36.78</v>
      </c>
      <c r="L35" s="14">
        <f t="shared" si="3"/>
        <v>1140.18</v>
      </c>
    </row>
    <row r="36" spans="1:12" ht="25.5" x14ac:dyDescent="0.25">
      <c r="A36" s="4" t="s">
        <v>20</v>
      </c>
      <c r="B36" s="5" t="s">
        <v>20</v>
      </c>
      <c r="C36" s="6" t="s">
        <v>112</v>
      </c>
      <c r="D36" s="7" t="s">
        <v>29</v>
      </c>
      <c r="E36" s="8" t="s">
        <v>113</v>
      </c>
      <c r="F36" s="9" t="s">
        <v>114</v>
      </c>
      <c r="G36" s="10" t="s">
        <v>6</v>
      </c>
      <c r="H36" s="11">
        <v>10</v>
      </c>
      <c r="I36" s="12">
        <v>229.57</v>
      </c>
      <c r="J36" s="13" t="s">
        <v>16</v>
      </c>
      <c r="K36" s="11">
        <f t="shared" si="2"/>
        <v>283.63</v>
      </c>
      <c r="L36" s="14">
        <f t="shared" si="3"/>
        <v>2836.3</v>
      </c>
    </row>
    <row r="37" spans="1:12" x14ac:dyDescent="0.25">
      <c r="A37" s="4" t="s">
        <v>20</v>
      </c>
      <c r="B37" s="5" t="s">
        <v>20</v>
      </c>
      <c r="C37" s="6" t="s">
        <v>115</v>
      </c>
      <c r="D37" s="7" t="s">
        <v>29</v>
      </c>
      <c r="E37" s="8" t="s">
        <v>116</v>
      </c>
      <c r="F37" s="9" t="s">
        <v>117</v>
      </c>
      <c r="G37" s="10" t="s">
        <v>93</v>
      </c>
      <c r="H37" s="11">
        <v>350</v>
      </c>
      <c r="I37" s="12">
        <v>6.8</v>
      </c>
      <c r="J37" s="13" t="s">
        <v>16</v>
      </c>
      <c r="K37" s="11">
        <f t="shared" si="2"/>
        <v>8.4</v>
      </c>
      <c r="L37" s="14">
        <f t="shared" si="3"/>
        <v>2940</v>
      </c>
    </row>
    <row r="38" spans="1:12" x14ac:dyDescent="0.25">
      <c r="A38" s="4" t="s">
        <v>20</v>
      </c>
      <c r="B38" s="5" t="s">
        <v>20</v>
      </c>
      <c r="C38" s="6" t="s">
        <v>118</v>
      </c>
      <c r="D38" s="7" t="s">
        <v>29</v>
      </c>
      <c r="E38" s="8" t="s">
        <v>119</v>
      </c>
      <c r="F38" s="9" t="s">
        <v>120</v>
      </c>
      <c r="G38" s="10" t="s">
        <v>6</v>
      </c>
      <c r="H38" s="11">
        <v>14</v>
      </c>
      <c r="I38" s="12">
        <v>30.76</v>
      </c>
      <c r="J38" s="13" t="s">
        <v>16</v>
      </c>
      <c r="K38" s="11">
        <f t="shared" si="2"/>
        <v>38</v>
      </c>
      <c r="L38" s="14">
        <f t="shared" si="3"/>
        <v>532</v>
      </c>
    </row>
    <row r="39" spans="1:12" x14ac:dyDescent="0.25">
      <c r="A39" s="4" t="s">
        <v>20</v>
      </c>
      <c r="B39" s="5" t="s">
        <v>20</v>
      </c>
      <c r="C39" s="6" t="s">
        <v>121</v>
      </c>
      <c r="D39" s="7" t="s">
        <v>62</v>
      </c>
      <c r="E39" s="8"/>
      <c r="F39" s="9" t="s">
        <v>122</v>
      </c>
      <c r="G39" s="10" t="s">
        <v>64</v>
      </c>
      <c r="H39" s="11">
        <v>50</v>
      </c>
      <c r="I39" s="12">
        <v>28</v>
      </c>
      <c r="J39" s="13" t="s">
        <v>16</v>
      </c>
      <c r="K39" s="11">
        <f t="shared" si="2"/>
        <v>34.590000000000003</v>
      </c>
      <c r="L39" s="14">
        <f t="shared" si="3"/>
        <v>1729.5</v>
      </c>
    </row>
    <row r="40" spans="1:12" x14ac:dyDescent="0.25">
      <c r="A40" s="4" t="s">
        <v>20</v>
      </c>
      <c r="B40" s="5" t="s">
        <v>20</v>
      </c>
      <c r="C40" s="6" t="s">
        <v>123</v>
      </c>
      <c r="D40" s="7" t="s">
        <v>62</v>
      </c>
      <c r="E40" s="8"/>
      <c r="F40" s="9" t="s">
        <v>124</v>
      </c>
      <c r="G40" s="10" t="s">
        <v>6</v>
      </c>
      <c r="H40" s="11">
        <v>1</v>
      </c>
      <c r="I40" s="12">
        <v>1250</v>
      </c>
      <c r="J40" s="13" t="s">
        <v>16</v>
      </c>
      <c r="K40" s="11">
        <f t="shared" si="2"/>
        <v>1544.38</v>
      </c>
      <c r="L40" s="14">
        <f t="shared" si="3"/>
        <v>1544.38</v>
      </c>
    </row>
    <row r="41" spans="1:12" x14ac:dyDescent="0.25">
      <c r="A41" s="36" t="s">
        <v>17</v>
      </c>
      <c r="B41" s="37" t="s">
        <v>17</v>
      </c>
      <c r="C41" s="38" t="s">
        <v>125</v>
      </c>
      <c r="D41" s="39"/>
      <c r="E41" s="40"/>
      <c r="F41" s="41" t="s">
        <v>126</v>
      </c>
      <c r="G41" s="42"/>
      <c r="H41" s="43"/>
      <c r="I41" s="44"/>
      <c r="J41" s="45"/>
      <c r="K41" s="43"/>
      <c r="L41" s="46">
        <f>SUM(L42:L43)</f>
        <v>4523.1900000000005</v>
      </c>
    </row>
    <row r="42" spans="1:12" ht="25.5" x14ac:dyDescent="0.25">
      <c r="A42" s="4" t="s">
        <v>20</v>
      </c>
      <c r="B42" s="5" t="s">
        <v>20</v>
      </c>
      <c r="C42" s="6" t="s">
        <v>127</v>
      </c>
      <c r="D42" s="7" t="s">
        <v>29</v>
      </c>
      <c r="E42" s="8" t="s">
        <v>128</v>
      </c>
      <c r="F42" s="9" t="s">
        <v>129</v>
      </c>
      <c r="G42" s="10" t="s">
        <v>6</v>
      </c>
      <c r="H42" s="11">
        <v>82</v>
      </c>
      <c r="I42" s="12">
        <v>18</v>
      </c>
      <c r="J42" s="13" t="s">
        <v>16</v>
      </c>
      <c r="K42" s="11">
        <f>ROUND(I42*1.2355,2)</f>
        <v>22.24</v>
      </c>
      <c r="L42" s="14">
        <f>ROUND(H42*K42,2)</f>
        <v>1823.68</v>
      </c>
    </row>
    <row r="43" spans="1:12" x14ac:dyDescent="0.25">
      <c r="A43" s="4" t="s">
        <v>20</v>
      </c>
      <c r="B43" s="5" t="s">
        <v>20</v>
      </c>
      <c r="C43" s="6" t="s">
        <v>130</v>
      </c>
      <c r="D43" s="7" t="s">
        <v>62</v>
      </c>
      <c r="E43" s="8"/>
      <c r="F43" s="9" t="s">
        <v>131</v>
      </c>
      <c r="G43" s="10" t="s">
        <v>6</v>
      </c>
      <c r="H43" s="11">
        <v>23</v>
      </c>
      <c r="I43" s="12">
        <v>95</v>
      </c>
      <c r="J43" s="13" t="s">
        <v>16</v>
      </c>
      <c r="K43" s="11">
        <f>ROUND(I43*1.2355,2)</f>
        <v>117.37</v>
      </c>
      <c r="L43" s="14">
        <f>ROUND(H43*K43,2)</f>
        <v>2699.51</v>
      </c>
    </row>
    <row r="44" spans="1:12" x14ac:dyDescent="0.25">
      <c r="A44" s="20"/>
      <c r="B44" s="21"/>
      <c r="C44" s="20"/>
      <c r="D44" s="22"/>
      <c r="E44" s="22"/>
      <c r="F44" s="22"/>
      <c r="G44" s="22"/>
      <c r="H44" s="22"/>
      <c r="I44" s="22"/>
      <c r="J44" s="22"/>
      <c r="K44" s="22"/>
      <c r="L44" s="23"/>
    </row>
  </sheetData>
  <mergeCells count="1">
    <mergeCell ref="C3:F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Nalini</dc:creator>
  <cp:lastModifiedBy>COMPRAS &amp; LICITAÇÕES</cp:lastModifiedBy>
  <dcterms:created xsi:type="dcterms:W3CDTF">2022-09-16T14:50:40Z</dcterms:created>
  <dcterms:modified xsi:type="dcterms:W3CDTF">2022-10-10T17:45:26Z</dcterms:modified>
</cp:coreProperties>
</file>