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PRC 236 2022 TP 011 2022 FECHAMENTO CAMPOS DE FUTEBOL\"/>
    </mc:Choice>
  </mc:AlternateContent>
  <bookViews>
    <workbookView xWindow="0" yWindow="0" windowWidth="21570" windowHeight="8145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8" i="1"/>
  <c r="L9" i="1"/>
  <c r="L12" i="1"/>
  <c r="L14" i="1"/>
  <c r="L15" i="1"/>
  <c r="L17" i="1"/>
  <c r="L18" i="1"/>
  <c r="L19" i="1"/>
  <c r="L16" i="1"/>
  <c r="L13" i="1"/>
  <c r="L11" i="1"/>
  <c r="L10" i="1"/>
  <c r="L6" i="1"/>
  <c r="L7" i="1"/>
  <c r="L5" i="1"/>
  <c r="K13" i="1"/>
  <c r="K10" i="1"/>
  <c r="K11" i="1"/>
  <c r="K16" i="1"/>
  <c r="K17" i="1"/>
  <c r="K18" i="1"/>
  <c r="K19" i="1"/>
  <c r="K6" i="1"/>
  <c r="K7" i="1"/>
  <c r="K5" i="1"/>
</calcChain>
</file>

<file path=xl/sharedStrings.xml><?xml version="1.0" encoding="utf-8"?>
<sst xmlns="http://schemas.openxmlformats.org/spreadsheetml/2006/main" count="123" uniqueCount="57">
  <si>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</si>
  <si>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</si>
  <si>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</si>
  <si>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</si>
  <si>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</si>
  <si>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</si>
  <si>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</si>
  <si>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</si>
  <si>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</si>
  <si>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</si>
  <si>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</si>
  <si>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</si>
  <si>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LOTE</t>
  </si>
  <si>
    <t>Meta</t>
  </si>
  <si>
    <t>1.</t>
  </si>
  <si>
    <t>SINAPI</t>
  </si>
  <si>
    <t>Fechamento Campo Escolinha</t>
  </si>
  <si>
    <t>BDI 1</t>
  </si>
  <si>
    <t>Nível 2</t>
  </si>
  <si>
    <t>1.1.</t>
  </si>
  <si>
    <t>Alambrado</t>
  </si>
  <si>
    <t>Serviço</t>
  </si>
  <si>
    <t>1.1.1.</t>
  </si>
  <si>
    <t>ORSE</t>
  </si>
  <si>
    <t>4353</t>
  </si>
  <si>
    <t>Alambrado (ht=1,80m) com tela galvanizada 3" x 3" (h=1,80m), montantes em mourões de concreto seção 10x10cm, a cada 1,80m, cabo de aço 1/4" no arremate inferior</t>
  </si>
  <si>
    <t>M</t>
  </si>
  <si>
    <t>1.1.2.</t>
  </si>
  <si>
    <t>10891</t>
  </si>
  <si>
    <t>Portão de abrir, 2 folhas, com quadro em tubo galvanizado 2",  com barra quadrada de 3/4" na vertical e esticador redondo de 3/4", inclusive fechadura e dobradiças</t>
  </si>
  <si>
    <t>M²</t>
  </si>
  <si>
    <t>1.1.3.</t>
  </si>
  <si>
    <t>10000</t>
  </si>
  <si>
    <t>Portão em tubo ferro galvanizado, com quadro ø= 2", cantoneira 1"x1" e tela de arame galvanizado, fio 12 bwg, malha quadrada d=1"</t>
  </si>
  <si>
    <t>2.</t>
  </si>
  <si>
    <t>Fechamento Campo Estádio Municipal</t>
  </si>
  <si>
    <t>2.1.</t>
  </si>
  <si>
    <t>2.1.1.</t>
  </si>
  <si>
    <t>4299</t>
  </si>
  <si>
    <t>Alambrado (ht=5.10m) com tela galv. 2"x2" (h=1,50m), tela em nylon 10x10cm (h=3,00m), montantes em tubo galvanizados de 2" a cada 2m, tubos de galvanizados de 1" (horizontais), mureta (h=0,50m) em alvenaria de blocos de cimento revestida e pintada</t>
  </si>
  <si>
    <t>2.1.2.</t>
  </si>
  <si>
    <t>227</t>
  </si>
  <si>
    <t>Remoção de estrutura metálica chumbada em concreto (alambrado, guarda-corpo)</t>
  </si>
  <si>
    <t>2.2.</t>
  </si>
  <si>
    <t>Placa de Obra</t>
  </si>
  <si>
    <t>2.2.1.</t>
  </si>
  <si>
    <t>SETOP</t>
  </si>
  <si>
    <t>ED-50154</t>
  </si>
  <si>
    <t>FORNECIMENTO E COLOCAÇÃO DE PLACAS DE OBRAS EM CHAPA GALVANIZADA (4,00 X 2,00 M ) SÃO CONFECCIONADAS EM CHAPA GALVANIZADA 26. AS CHAPAS SERÃO AFIXADAS COM REBITES 410 E PARAFUSOS 3/8, EM UMA ESTRUTURA METÁLICA COM VIGA U 2" ENRIJECIDA E METALON 20MMX20MM,334</t>
  </si>
  <si>
    <t>U</t>
  </si>
  <si>
    <t>3.</t>
  </si>
  <si>
    <t>Fechamento Campo Peitudos</t>
  </si>
  <si>
    <t>3.1.</t>
  </si>
  <si>
    <t>3.1.1.</t>
  </si>
  <si>
    <t>3.1.2.</t>
  </si>
  <si>
    <t>3.1.3.</t>
  </si>
  <si>
    <t>3.1.4.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</si>
</sst>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_-;\-* #,##0.00_-;_-* \-??_-;_-@_-"/>
    <numFmt numFmtId="165" formatCode="_(* #,##0.00_);_(* \(#,##0.00\);_(* \-??_);_(@_)"/>
    <numFmt numFmtId="166" formatCode="_-&quot;R$ &quot;* #,##0.00_-;&quot;-R$ &quot;* #,##0.00_-;_-&quot;R$ &quot;* \-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42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7" fillId="12" borderId="2" applyNumberFormat="0" applyAlignment="0" applyProtection="0"/>
    <xf numFmtId="0" fontId="7" fillId="12" borderId="2" applyNumberFormat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10" fillId="16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5" borderId="4" applyNumberFormat="0" applyAlignment="0" applyProtection="0"/>
    <xf numFmtId="0" fontId="2" fillId="5" borderId="4" applyNumberFormat="0" applyAlignment="0" applyProtection="0"/>
    <xf numFmtId="0" fontId="2" fillId="5" borderId="4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3" fillId="11" borderId="5" applyNumberFormat="0" applyAlignment="0" applyProtection="0"/>
    <xf numFmtId="0" fontId="13" fillId="11" borderId="5" applyNumberFormat="0" applyAlignment="0" applyProtection="0"/>
    <xf numFmtId="0" fontId="13" fillId="11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1" fillId="0" borderId="11" xfId="1" applyFont="1" applyBorder="1" applyAlignment="1" applyProtection="1">
      <alignment horizontal="center" vertical="center" wrapText="1"/>
    </xf>
    <xf numFmtId="0" fontId="23" fillId="0" borderId="11" xfId="1" applyFont="1" applyBorder="1" applyAlignment="1" applyProtection="1">
      <alignment horizontal="center" vertical="center" wrapText="1"/>
    </xf>
    <xf numFmtId="0" fontId="21" fillId="0" borderId="11" xfId="1" applyFont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2" fillId="17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1" applyNumberFormat="1" applyFont="1" applyFill="1" applyBorder="1" applyAlignment="1" applyProtection="1">
      <alignment horizontal="center" vertical="center" wrapText="1"/>
    </xf>
    <xf numFmtId="0" fontId="2" fillId="0" borderId="13" xfId="1" applyNumberFormat="1" applyFont="1" applyFill="1" applyBorder="1" applyAlignment="1">
      <alignment vertical="center" wrapText="1" shrinkToFit="1"/>
    </xf>
    <xf numFmtId="49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4" xfId="1" applyNumberFormat="1" applyFont="1" applyFill="1" applyBorder="1" applyAlignment="1" applyProtection="1">
      <alignment horizontal="left" vertical="center" wrapText="1"/>
      <protection locked="0"/>
    </xf>
    <xf numFmtId="0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37" applyNumberFormat="1" applyFont="1" applyFill="1" applyBorder="1" applyAlignment="1" applyProtection="1">
      <alignment vertical="center" shrinkToFit="1"/>
    </xf>
    <xf numFmtId="165" fontId="2" fillId="6" borderId="14" xfId="137" applyFont="1" applyFill="1" applyBorder="1" applyAlignment="1" applyProtection="1">
      <alignment vertical="center" wrapText="1"/>
      <protection locked="0"/>
    </xf>
    <xf numFmtId="10" fontId="2" fillId="17" borderId="14" xfId="105" applyNumberFormat="1" applyFont="1" applyFill="1" applyBorder="1" applyAlignment="1" applyProtection="1">
      <alignment horizontal="center" vertical="center" wrapText="1"/>
      <protection locked="0"/>
    </xf>
    <xf numFmtId="165" fontId="2" fillId="0" borderId="15" xfId="137" applyNumberFormat="1" applyFont="1" applyFill="1" applyBorder="1" applyAlignment="1" applyProtection="1">
      <alignment horizontal="center" vertical="center" shrinkToFit="1"/>
    </xf>
    <xf numFmtId="0" fontId="2" fillId="0" borderId="0" xfId="1" applyFont="1" applyAlignment="1">
      <alignment horizontal="left"/>
    </xf>
    <xf numFmtId="0" fontId="21" fillId="18" borderId="11" xfId="1" applyNumberFormat="1" applyFont="1" applyFill="1" applyBorder="1" applyAlignment="1" applyProtection="1">
      <alignment horizontal="center" vertical="center"/>
    </xf>
    <xf numFmtId="49" fontId="21" fillId="18" borderId="16" xfId="1" applyNumberFormat="1" applyFont="1" applyFill="1" applyBorder="1" applyAlignment="1" applyProtection="1">
      <alignment horizontal="center" vertical="center"/>
    </xf>
    <xf numFmtId="165" fontId="21" fillId="18" borderId="16" xfId="137" applyNumberFormat="1" applyFont="1" applyFill="1" applyBorder="1" applyAlignment="1" applyProtection="1">
      <alignment horizontal="center" vertical="center"/>
    </xf>
    <xf numFmtId="10" fontId="21" fillId="18" borderId="16" xfId="105" applyNumberFormat="1" applyFont="1" applyFill="1" applyBorder="1" applyAlignment="1" applyProtection="1">
      <alignment horizontal="center" vertical="center"/>
    </xf>
    <xf numFmtId="165" fontId="21" fillId="18" borderId="17" xfId="137" applyNumberFormat="1" applyFont="1" applyFill="1" applyBorder="1" applyAlignment="1" applyProtection="1">
      <alignment horizontal="center" vertical="center" shrinkToFit="1"/>
    </xf>
    <xf numFmtId="0" fontId="2" fillId="19" borderId="10" xfId="1" applyFont="1" applyFill="1" applyBorder="1"/>
    <xf numFmtId="0" fontId="2" fillId="19" borderId="17" xfId="1" applyFont="1" applyFill="1" applyBorder="1" applyProtection="1"/>
    <xf numFmtId="0" fontId="2" fillId="19" borderId="16" xfId="1" applyFont="1" applyFill="1" applyBorder="1"/>
    <xf numFmtId="0" fontId="1" fillId="6" borderId="14" xfId="101" applyNumberFormat="1" applyFont="1" applyFill="1" applyBorder="1" applyAlignment="1" applyProtection="1">
      <alignment horizontal="left" vertical="center" wrapText="1"/>
      <protection locked="0"/>
    </xf>
    <xf numFmtId="49" fontId="2" fillId="6" borderId="14" xfId="98" applyNumberFormat="1" applyFont="1" applyFill="1" applyBorder="1" applyAlignment="1" applyProtection="1">
      <alignment horizontal="center" vertical="center" wrapText="1"/>
      <protection locked="0"/>
    </xf>
    <xf numFmtId="0" fontId="21" fillId="18" borderId="10" xfId="1" applyNumberFormat="1" applyFont="1" applyFill="1" applyBorder="1" applyAlignment="1" applyProtection="1">
      <alignment horizontal="left" vertical="center" wrapText="1"/>
    </xf>
    <xf numFmtId="0" fontId="2" fillId="22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20" borderId="14" xfId="137" applyNumberFormat="1" applyFont="1" applyFill="1" applyBorder="1" applyAlignment="1" applyProtection="1">
      <alignment vertical="center" shrinkToFit="1"/>
    </xf>
    <xf numFmtId="165" fontId="2" fillId="22" borderId="14" xfId="137" applyFont="1" applyFill="1" applyBorder="1" applyAlignment="1" applyProtection="1">
      <alignment vertical="center" wrapText="1"/>
      <protection locked="0"/>
    </xf>
    <xf numFmtId="10" fontId="2" fillId="21" borderId="14" xfId="105" applyNumberFormat="1" applyFont="1" applyFill="1" applyBorder="1" applyAlignment="1" applyProtection="1">
      <alignment horizontal="center" vertical="center" wrapText="1"/>
      <protection locked="0"/>
    </xf>
    <xf numFmtId="165" fontId="2" fillId="20" borderId="15" xfId="137" applyNumberFormat="1" applyFont="1" applyFill="1" applyBorder="1" applyAlignment="1" applyProtection="1">
      <alignment horizontal="center" vertical="center" shrinkToFit="1"/>
    </xf>
    <xf numFmtId="0" fontId="2" fillId="25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23" borderId="14" xfId="137" applyNumberFormat="1" applyFont="1" applyFill="1" applyBorder="1" applyAlignment="1" applyProtection="1">
      <alignment vertical="center" shrinkToFit="1"/>
    </xf>
    <xf numFmtId="165" fontId="2" fillId="25" borderId="14" xfId="137" applyFont="1" applyFill="1" applyBorder="1" applyAlignment="1" applyProtection="1">
      <alignment vertical="center" wrapText="1"/>
      <protection locked="0"/>
    </xf>
    <xf numFmtId="10" fontId="2" fillId="24" borderId="14" xfId="105" applyNumberFormat="1" applyFont="1" applyFill="1" applyBorder="1" applyAlignment="1" applyProtection="1">
      <alignment horizontal="center" vertical="center" wrapText="1"/>
      <protection locked="0"/>
    </xf>
    <xf numFmtId="165" fontId="2" fillId="23" borderId="15" xfId="137" applyNumberFormat="1" applyFont="1" applyFill="1" applyBorder="1" applyAlignment="1" applyProtection="1">
      <alignment horizontal="center" vertical="center" shrinkToFit="1"/>
    </xf>
    <xf numFmtId="0" fontId="2" fillId="28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26" borderId="14" xfId="137" applyNumberFormat="1" applyFont="1" applyFill="1" applyBorder="1" applyAlignment="1" applyProtection="1">
      <alignment vertical="center" shrinkToFit="1"/>
    </xf>
    <xf numFmtId="165" fontId="2" fillId="28" borderId="14" xfId="137" applyFont="1" applyFill="1" applyBorder="1" applyAlignment="1" applyProtection="1">
      <alignment vertical="center" wrapText="1"/>
      <protection locked="0"/>
    </xf>
    <xf numFmtId="10" fontId="2" fillId="27" borderId="14" xfId="105" applyNumberFormat="1" applyFont="1" applyFill="1" applyBorder="1" applyAlignment="1" applyProtection="1">
      <alignment horizontal="center" vertical="center" wrapText="1"/>
      <protection locked="0"/>
    </xf>
    <xf numFmtId="165" fontId="2" fillId="26" borderId="15" xfId="137" applyNumberFormat="1" applyFont="1" applyFill="1" applyBorder="1" applyAlignment="1" applyProtection="1">
      <alignment horizontal="center" vertical="center" shrinkToFit="1"/>
    </xf>
    <xf numFmtId="0" fontId="21" fillId="25" borderId="14" xfId="1" applyNumberFormat="1" applyFont="1" applyFill="1" applyBorder="1" applyAlignment="1" applyProtection="1">
      <alignment horizontal="left" vertical="center" wrapText="1"/>
      <protection locked="0"/>
    </xf>
    <xf numFmtId="0" fontId="21" fillId="22" borderId="14" xfId="1" applyNumberFormat="1" applyFont="1" applyFill="1" applyBorder="1" applyAlignment="1" applyProtection="1">
      <alignment horizontal="left" vertical="center" wrapText="1"/>
      <protection locked="0"/>
    </xf>
    <xf numFmtId="0" fontId="21" fillId="28" borderId="14" xfId="1" applyNumberFormat="1" applyFont="1" applyFill="1" applyBorder="1" applyAlignment="1" applyProtection="1">
      <alignment horizontal="left" vertical="center" wrapText="1"/>
      <protection locked="0"/>
    </xf>
    <xf numFmtId="0" fontId="22" fillId="20" borderId="12" xfId="1" applyNumberFormat="1" applyFont="1" applyFill="1" applyBorder="1" applyAlignment="1" applyProtection="1">
      <alignment horizontal="center" vertical="center" wrapText="1"/>
    </xf>
    <xf numFmtId="0" fontId="22" fillId="23" borderId="12" xfId="1" applyNumberFormat="1" applyFont="1" applyFill="1" applyBorder="1" applyAlignment="1" applyProtection="1">
      <alignment horizontal="center" vertical="center" wrapText="1"/>
    </xf>
    <xf numFmtId="0" fontId="21" fillId="23" borderId="13" xfId="1" applyNumberFormat="1" applyFont="1" applyFill="1" applyBorder="1" applyAlignment="1">
      <alignment vertical="center" wrapText="1" shrinkToFit="1"/>
    </xf>
    <xf numFmtId="49" fontId="21" fillId="24" borderId="14" xfId="1" applyNumberFormat="1" applyFont="1" applyFill="1" applyBorder="1" applyAlignment="1" applyProtection="1">
      <alignment horizontal="center" vertical="center" wrapText="1"/>
      <protection locked="0"/>
    </xf>
    <xf numFmtId="49" fontId="21" fillId="25" borderId="14" xfId="1" applyNumberFormat="1" applyFont="1" applyFill="1" applyBorder="1" applyAlignment="1" applyProtection="1">
      <alignment horizontal="center" vertical="center" wrapText="1"/>
      <protection locked="0"/>
    </xf>
    <xf numFmtId="0" fontId="21" fillId="20" borderId="13" xfId="1" applyNumberFormat="1" applyFont="1" applyFill="1" applyBorder="1" applyAlignment="1">
      <alignment vertical="center" wrapText="1" shrinkToFit="1"/>
    </xf>
    <xf numFmtId="49" fontId="21" fillId="21" borderId="14" xfId="1" applyNumberFormat="1" applyFont="1" applyFill="1" applyBorder="1" applyAlignment="1" applyProtection="1">
      <alignment horizontal="center" vertical="center" wrapText="1"/>
      <protection locked="0"/>
    </xf>
    <xf numFmtId="49" fontId="21" fillId="22" borderId="14" xfId="1" applyNumberFormat="1" applyFont="1" applyFill="1" applyBorder="1" applyAlignment="1" applyProtection="1">
      <alignment horizontal="center" vertical="center" wrapText="1"/>
      <protection locked="0"/>
    </xf>
    <xf numFmtId="0" fontId="22" fillId="26" borderId="12" xfId="1" applyNumberFormat="1" applyFont="1" applyFill="1" applyBorder="1" applyAlignment="1" applyProtection="1">
      <alignment horizontal="center" vertical="center" wrapText="1"/>
    </xf>
    <xf numFmtId="0" fontId="21" fillId="26" borderId="13" xfId="1" applyNumberFormat="1" applyFont="1" applyFill="1" applyBorder="1" applyAlignment="1">
      <alignment vertical="center" wrapText="1" shrinkToFit="1"/>
    </xf>
    <xf numFmtId="49" fontId="21" fillId="27" borderId="14" xfId="1" applyNumberFormat="1" applyFont="1" applyFill="1" applyBorder="1" applyAlignment="1" applyProtection="1">
      <alignment horizontal="center" vertical="center" wrapText="1"/>
      <protection locked="0"/>
    </xf>
    <xf numFmtId="49" fontId="21" fillId="28" borderId="14" xfId="1" applyNumberFormat="1" applyFont="1" applyFill="1" applyBorder="1" applyAlignment="1" applyProtection="1">
      <alignment horizontal="center" vertical="center" wrapText="1"/>
      <protection locked="0"/>
    </xf>
    <xf numFmtId="0" fontId="21" fillId="20" borderId="13" xfId="1" applyNumberFormat="1" applyFont="1" applyFill="1" applyBorder="1" applyAlignment="1">
      <alignment vertical="center" wrapText="1" shrinkToFit="1"/>
    </xf>
    <xf numFmtId="49" fontId="21" fillId="21" borderId="14" xfId="1" applyNumberFormat="1" applyFont="1" applyFill="1" applyBorder="1" applyAlignment="1" applyProtection="1">
      <alignment horizontal="center" vertical="center" wrapText="1"/>
      <protection locked="0"/>
    </xf>
    <xf numFmtId="49" fontId="21" fillId="22" borderId="14" xfId="1" applyNumberFormat="1" applyFont="1" applyFill="1" applyBorder="1" applyAlignment="1" applyProtection="1">
      <alignment horizontal="center" vertical="center" wrapText="1"/>
      <protection locked="0"/>
    </xf>
    <xf numFmtId="0" fontId="21" fillId="22" borderId="14" xfId="1" applyNumberFormat="1" applyFont="1" applyFill="1" applyBorder="1" applyAlignment="1" applyProtection="1">
      <alignment horizontal="left" vertical="center" wrapText="1"/>
      <protection locked="0"/>
    </xf>
  </cellXfs>
  <cellStyles count="142">
    <cellStyle name="20% - Ênfase1 2" xfId="3"/>
    <cellStyle name="20% - Ênfase1 3" xfId="4"/>
    <cellStyle name="20% - Ênfase1 4" xfId="2"/>
    <cellStyle name="20% - Ênfase2 2" xfId="6"/>
    <cellStyle name="20% - Ênfase2 3" xfId="7"/>
    <cellStyle name="20% - Ênfase2 4" xfId="5"/>
    <cellStyle name="20% - Ênfase3 2" xfId="9"/>
    <cellStyle name="20% - Ênfase3 3" xfId="10"/>
    <cellStyle name="20% - Ênfase3 4" xfId="8"/>
    <cellStyle name="20% - Ênfase4 2" xfId="12"/>
    <cellStyle name="20% - Ênfase4 3" xfId="13"/>
    <cellStyle name="20% - Ênfase4 4" xfId="11"/>
    <cellStyle name="20% - Ênfase5 2" xfId="15"/>
    <cellStyle name="20% - Ênfase5 3" xfId="16"/>
    <cellStyle name="20% - Ênfase5 4" xfId="14"/>
    <cellStyle name="20% - Ênfase6 2" xfId="18"/>
    <cellStyle name="20% - Ênfase6 3" xfId="19"/>
    <cellStyle name="20% - Ênfase6 4" xfId="17"/>
    <cellStyle name="40% - Ênfase1 2" xfId="21"/>
    <cellStyle name="40% - Ênfase1 3" xfId="22"/>
    <cellStyle name="40% - Ênfase1 4" xfId="20"/>
    <cellStyle name="40% - Ênfase2 2" xfId="24"/>
    <cellStyle name="40% - Ênfase2 3" xfId="25"/>
    <cellStyle name="40% - Ênfase2 4" xfId="23"/>
    <cellStyle name="40% - Ênfase3 2" xfId="27"/>
    <cellStyle name="40% - Ênfase3 3" xfId="28"/>
    <cellStyle name="40% - Ênfase3 4" xfId="26"/>
    <cellStyle name="40% - Ênfase4 2" xfId="30"/>
    <cellStyle name="40% - Ênfase4 3" xfId="31"/>
    <cellStyle name="40% - Ênfase4 4" xfId="29"/>
    <cellStyle name="40% - Ênfase5 2" xfId="33"/>
    <cellStyle name="40% - Ênfase5 3" xfId="34"/>
    <cellStyle name="40% - Ênfase5 4" xfId="32"/>
    <cellStyle name="40% - Ênfase6 2" xfId="36"/>
    <cellStyle name="40% - Ênfase6 3" xfId="37"/>
    <cellStyle name="40% - Ênfase6 4" xfId="35"/>
    <cellStyle name="60% - Ênfase1 2" xfId="39"/>
    <cellStyle name="60% - Ênfase1 3" xfId="40"/>
    <cellStyle name="60% - Ênfase1 4" xfId="38"/>
    <cellStyle name="60% - Ênfase2 2" xfId="42"/>
    <cellStyle name="60% - Ênfase2 3" xfId="43"/>
    <cellStyle name="60% - Ênfase2 4" xfId="41"/>
    <cellStyle name="60% - Ênfase3 2" xfId="45"/>
    <cellStyle name="60% - Ênfase3 3" xfId="46"/>
    <cellStyle name="60% - Ênfase3 4" xfId="44"/>
    <cellStyle name="60% - Ênfase4 2" xfId="48"/>
    <cellStyle name="60% - Ênfase4 3" xfId="49"/>
    <cellStyle name="60% - Ênfase4 4" xfId="47"/>
    <cellStyle name="60% - Ênfase5 2" xfId="51"/>
    <cellStyle name="60% - Ênfase5 3" xfId="52"/>
    <cellStyle name="60% - Ênfase5 4" xfId="50"/>
    <cellStyle name="60% - Ênfase6 2" xfId="54"/>
    <cellStyle name="60% - Ênfase6 3" xfId="55"/>
    <cellStyle name="60% - Ênfase6 4" xfId="53"/>
    <cellStyle name="Bom 2" xfId="57"/>
    <cellStyle name="Bom 3" xfId="58"/>
    <cellStyle name="Bom 4" xfId="56"/>
    <cellStyle name="Cálculo 2" xfId="60"/>
    <cellStyle name="Cálculo 3" xfId="61"/>
    <cellStyle name="Cálculo 4" xfId="59"/>
    <cellStyle name="Célula de Verificação 2" xfId="63"/>
    <cellStyle name="Célula de Verificação 3" xfId="64"/>
    <cellStyle name="Célula de Verificação 4" xfId="62"/>
    <cellStyle name="Célula Vinculada 2" xfId="66"/>
    <cellStyle name="Célula Vinculada 3" xfId="67"/>
    <cellStyle name="Célula Vinculada 4" xfId="65"/>
    <cellStyle name="Ênfase1 2" xfId="69"/>
    <cellStyle name="Ênfase1 3" xfId="70"/>
    <cellStyle name="Ênfase1 4" xfId="68"/>
    <cellStyle name="Ênfase2 2" xfId="72"/>
    <cellStyle name="Ênfase2 3" xfId="73"/>
    <cellStyle name="Ênfase2 4" xfId="71"/>
    <cellStyle name="Ênfase3 2" xfId="75"/>
    <cellStyle name="Ênfase3 3" xfId="76"/>
    <cellStyle name="Ênfase3 4" xfId="74"/>
    <cellStyle name="Ênfase4 2" xfId="78"/>
    <cellStyle name="Ênfase4 3" xfId="79"/>
    <cellStyle name="Ênfase4 4" xfId="77"/>
    <cellStyle name="Ênfase5 2" xfId="81"/>
    <cellStyle name="Ênfase5 3" xfId="82"/>
    <cellStyle name="Ênfase5 4" xfId="80"/>
    <cellStyle name="Ênfase6 2" xfId="84"/>
    <cellStyle name="Ênfase6 3" xfId="85"/>
    <cellStyle name="Ênfase6 4" xfId="83"/>
    <cellStyle name="Entrada 2" xfId="87"/>
    <cellStyle name="Entrada 3" xfId="88"/>
    <cellStyle name="Entrada 4" xfId="86"/>
    <cellStyle name="Moeda 2" xfId="91"/>
    <cellStyle name="Moeda 3" xfId="92"/>
    <cellStyle name="Moeda 4" xfId="90"/>
    <cellStyle name="Neutro 2" xfId="94"/>
    <cellStyle name="Neutro 3" xfId="95"/>
    <cellStyle name="Neutro 4" xfId="93"/>
    <cellStyle name="Normal" xfId="0" builtinId="0"/>
    <cellStyle name="Normal 2" xfId="96"/>
    <cellStyle name="Normal 3" xfId="97"/>
    <cellStyle name="Normal 4" xfId="98"/>
    <cellStyle name="Normal 5" xfId="99"/>
    <cellStyle name="Normal 6" xfId="100"/>
    <cellStyle name="Normal 7" xfId="101"/>
    <cellStyle name="Normal 8" xfId="1"/>
    <cellStyle name="Nota 2" xfId="103"/>
    <cellStyle name="Nota 3" xfId="104"/>
    <cellStyle name="Nota 4" xfId="102"/>
    <cellStyle name="Porcentagem 2" xfId="106"/>
    <cellStyle name="Porcentagem 3" xfId="107"/>
    <cellStyle name="Porcentagem 4" xfId="108"/>
    <cellStyle name="Porcentagem 5" xfId="109"/>
    <cellStyle name="Porcentagem 6" xfId="105"/>
    <cellStyle name="Ruim 2" xfId="110"/>
    <cellStyle name="Ruim 3" xfId="111"/>
    <cellStyle name="Ruim 4" xfId="89"/>
    <cellStyle name="Saída 2" xfId="113"/>
    <cellStyle name="Saída 3" xfId="114"/>
    <cellStyle name="Saída 4" xfId="112"/>
    <cellStyle name="Texto de Aviso 2" xfId="116"/>
    <cellStyle name="Texto de Aviso 3" xfId="117"/>
    <cellStyle name="Texto de Aviso 4" xfId="115"/>
    <cellStyle name="Texto Explicativo 2" xfId="119"/>
    <cellStyle name="Texto Explicativo 3" xfId="120"/>
    <cellStyle name="Texto Explicativo 4" xfId="118"/>
    <cellStyle name="Título 1 2" xfId="122"/>
    <cellStyle name="Título 1 3" xfId="123"/>
    <cellStyle name="Título 1 4" xfId="121"/>
    <cellStyle name="Título 2 2" xfId="125"/>
    <cellStyle name="Título 2 3" xfId="126"/>
    <cellStyle name="Título 2 4" xfId="124"/>
    <cellStyle name="Título 3 2" xfId="128"/>
    <cellStyle name="Título 3 3" xfId="129"/>
    <cellStyle name="Título 3 4" xfId="127"/>
    <cellStyle name="Título 4 2" xfId="131"/>
    <cellStyle name="Título 4 3" xfId="132"/>
    <cellStyle name="Título 4 4" xfId="130"/>
    <cellStyle name="Título 5" xfId="133"/>
    <cellStyle name="Total 2" xfId="135"/>
    <cellStyle name="Total 3" xfId="136"/>
    <cellStyle name="Total 4" xfId="134"/>
    <cellStyle name="Vírgula 2" xfId="138"/>
    <cellStyle name="Vírgula 3" xfId="139"/>
    <cellStyle name="Vírgula 4" xfId="140"/>
    <cellStyle name="Vírgula 5" xfId="141"/>
    <cellStyle name="Vírgula 6" xfId="1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L3" sqref="L3"/>
    </sheetView>
  </sheetViews>
  <sheetFormatPr defaultRowHeight="15" x14ac:dyDescent="0.25"/>
  <cols>
    <col min="3" max="3" width="6" customWidth="1"/>
    <col min="4" max="4" width="8.42578125" customWidth="1"/>
    <col min="5" max="5" width="9.7109375" customWidth="1"/>
    <col min="6" max="6" width="90.28515625" customWidth="1"/>
    <col min="7" max="7" width="8.7109375" customWidth="1"/>
    <col min="8" max="8" width="11.28515625" customWidth="1"/>
    <col min="9" max="9" width="16.140625" customWidth="1"/>
    <col min="10" max="10" width="7.28515625" customWidth="1"/>
    <col min="11" max="11" width="14.85546875" customWidth="1"/>
    <col min="12" max="12" width="13.140625" customWidth="1"/>
    <col min="13" max="13" width="16.42578125" customWidth="1"/>
    <col min="15" max="15" width="14.42578125" customWidth="1"/>
    <col min="17" max="17" width="8.7109375" customWidth="1"/>
    <col min="19" max="20" width="15.140625" customWidth="1"/>
  </cols>
  <sheetData>
    <row r="1" spans="1:22" ht="25.5" x14ac:dyDescent="0.2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6"/>
      <c r="N1" s="6"/>
      <c r="O1" s="6"/>
      <c r="P1" s="6"/>
      <c r="Q1" s="6"/>
      <c r="R1" s="6"/>
      <c r="S1" s="6"/>
      <c r="T1" s="6"/>
      <c r="U1" s="1"/>
      <c r="V1" s="1"/>
    </row>
    <row r="2" spans="1:22" x14ac:dyDescent="0.25">
      <c r="A2" s="19" t="s">
        <v>12</v>
      </c>
      <c r="B2" s="19" t="s">
        <v>12</v>
      </c>
      <c r="C2" s="29">
        <v>0</v>
      </c>
      <c r="D2" s="29"/>
      <c r="E2" s="29"/>
      <c r="F2" s="29"/>
      <c r="G2" s="20"/>
      <c r="H2" s="21"/>
      <c r="I2" s="21"/>
      <c r="J2" s="22"/>
      <c r="K2" s="21"/>
      <c r="L2" s="23">
        <f>SUM(L3,L8,L14)</f>
        <v>249829.62</v>
      </c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7" t="s">
        <v>13</v>
      </c>
      <c r="B3" s="48" t="s">
        <v>13</v>
      </c>
      <c r="C3" s="60" t="s">
        <v>14</v>
      </c>
      <c r="D3" s="61" t="s">
        <v>15</v>
      </c>
      <c r="E3" s="62"/>
      <c r="F3" s="63" t="s">
        <v>16</v>
      </c>
      <c r="G3" s="30"/>
      <c r="H3" s="31"/>
      <c r="I3" s="32"/>
      <c r="J3" s="33"/>
      <c r="K3" s="31"/>
      <c r="L3" s="34">
        <f>SUM(L4)</f>
        <v>44093.22</v>
      </c>
      <c r="M3" s="1"/>
      <c r="N3" s="2"/>
      <c r="O3" s="1"/>
      <c r="P3" s="1"/>
      <c r="Q3" s="2"/>
      <c r="R3" s="1"/>
      <c r="S3" s="2"/>
      <c r="T3" s="18"/>
      <c r="U3" s="1"/>
      <c r="V3" s="1"/>
    </row>
    <row r="4" spans="1:22" x14ac:dyDescent="0.25">
      <c r="A4" s="7" t="s">
        <v>18</v>
      </c>
      <c r="B4" s="49" t="s">
        <v>18</v>
      </c>
      <c r="C4" s="50" t="s">
        <v>19</v>
      </c>
      <c r="D4" s="51"/>
      <c r="E4" s="52"/>
      <c r="F4" s="45" t="s">
        <v>20</v>
      </c>
      <c r="G4" s="35"/>
      <c r="H4" s="36"/>
      <c r="I4" s="37"/>
      <c r="J4" s="38"/>
      <c r="K4" s="36"/>
      <c r="L4" s="39">
        <f>SUM(L5:L7)</f>
        <v>44093.22</v>
      </c>
      <c r="M4" s="1"/>
      <c r="N4" s="2"/>
      <c r="O4" s="1"/>
      <c r="P4" s="1"/>
      <c r="Q4" s="2"/>
      <c r="R4" s="1"/>
      <c r="S4" s="2"/>
      <c r="T4" s="18"/>
      <c r="U4" s="1"/>
      <c r="V4" s="1"/>
    </row>
    <row r="5" spans="1:22" ht="25.5" x14ac:dyDescent="0.25">
      <c r="A5" s="7" t="s">
        <v>21</v>
      </c>
      <c r="B5" s="8" t="s">
        <v>21</v>
      </c>
      <c r="C5" s="9" t="s">
        <v>22</v>
      </c>
      <c r="D5" s="10" t="s">
        <v>23</v>
      </c>
      <c r="E5" s="11" t="s">
        <v>24</v>
      </c>
      <c r="F5" s="12" t="s">
        <v>25</v>
      </c>
      <c r="G5" s="13" t="s">
        <v>26</v>
      </c>
      <c r="H5" s="14">
        <v>286</v>
      </c>
      <c r="I5" s="15">
        <v>110.32</v>
      </c>
      <c r="J5" s="16" t="s">
        <v>17</v>
      </c>
      <c r="K5" s="14">
        <f>ROUND(I5*1.2355,2)</f>
        <v>136.30000000000001</v>
      </c>
      <c r="L5" s="17">
        <f>ROUND(H5*K5,2)</f>
        <v>38981.800000000003</v>
      </c>
      <c r="M5" s="1"/>
      <c r="N5" s="2"/>
      <c r="O5" s="1"/>
      <c r="P5" s="1"/>
      <c r="Q5" s="2"/>
      <c r="R5" s="1"/>
      <c r="S5" s="2"/>
      <c r="T5" s="18"/>
      <c r="U5" s="1"/>
      <c r="V5" s="1"/>
    </row>
    <row r="6" spans="1:22" ht="25.5" x14ac:dyDescent="0.25">
      <c r="A6" s="7" t="s">
        <v>21</v>
      </c>
      <c r="B6" s="8" t="s">
        <v>21</v>
      </c>
      <c r="C6" s="9" t="s">
        <v>27</v>
      </c>
      <c r="D6" s="10" t="s">
        <v>23</v>
      </c>
      <c r="E6" s="11" t="s">
        <v>28</v>
      </c>
      <c r="F6" s="12" t="s">
        <v>29</v>
      </c>
      <c r="G6" s="13" t="s">
        <v>30</v>
      </c>
      <c r="H6" s="14">
        <v>5.4</v>
      </c>
      <c r="I6" s="15">
        <v>457.27</v>
      </c>
      <c r="J6" s="16" t="s">
        <v>17</v>
      </c>
      <c r="K6" s="14">
        <f t="shared" ref="K6:K19" si="0">ROUND(I6*1.2355,2)</f>
        <v>564.96</v>
      </c>
      <c r="L6" s="17">
        <f t="shared" ref="L6:L7" si="1">ROUND(H6*K6,2)</f>
        <v>3050.78</v>
      </c>
      <c r="M6" s="1"/>
      <c r="N6" s="2"/>
      <c r="O6" s="1"/>
      <c r="P6" s="1"/>
      <c r="Q6" s="2"/>
      <c r="R6" s="1"/>
      <c r="S6" s="2"/>
      <c r="T6" s="18"/>
      <c r="U6" s="1"/>
      <c r="V6" s="1"/>
    </row>
    <row r="7" spans="1:22" ht="25.5" x14ac:dyDescent="0.25">
      <c r="A7" s="7" t="s">
        <v>21</v>
      </c>
      <c r="B7" s="8" t="s">
        <v>21</v>
      </c>
      <c r="C7" s="9" t="s">
        <v>31</v>
      </c>
      <c r="D7" s="10" t="s">
        <v>23</v>
      </c>
      <c r="E7" s="11" t="s">
        <v>32</v>
      </c>
      <c r="F7" s="12" t="s">
        <v>33</v>
      </c>
      <c r="G7" s="13" t="s">
        <v>30</v>
      </c>
      <c r="H7" s="14">
        <v>4.8600000000000003</v>
      </c>
      <c r="I7" s="15">
        <v>343.18</v>
      </c>
      <c r="J7" s="16" t="s">
        <v>17</v>
      </c>
      <c r="K7" s="14">
        <f t="shared" si="0"/>
        <v>424</v>
      </c>
      <c r="L7" s="17">
        <f t="shared" si="1"/>
        <v>2060.64</v>
      </c>
      <c r="M7" s="1"/>
      <c r="N7" s="2"/>
      <c r="O7" s="1"/>
      <c r="P7" s="1"/>
      <c r="Q7" s="2"/>
      <c r="R7" s="1"/>
      <c r="S7" s="2"/>
      <c r="T7" s="18"/>
      <c r="U7" s="1"/>
      <c r="V7" s="1"/>
    </row>
    <row r="8" spans="1:22" x14ac:dyDescent="0.25">
      <c r="A8" s="7" t="s">
        <v>13</v>
      </c>
      <c r="B8" s="48" t="s">
        <v>13</v>
      </c>
      <c r="C8" s="53" t="s">
        <v>34</v>
      </c>
      <c r="D8" s="54"/>
      <c r="E8" s="55"/>
      <c r="F8" s="46" t="s">
        <v>35</v>
      </c>
      <c r="G8" s="30"/>
      <c r="H8" s="31"/>
      <c r="I8" s="32"/>
      <c r="J8" s="33"/>
      <c r="K8" s="33"/>
      <c r="L8" s="34">
        <f>SUM(L9,L12)</f>
        <v>139583.14000000001</v>
      </c>
      <c r="M8" s="1"/>
      <c r="N8" s="2"/>
      <c r="O8" s="1"/>
      <c r="P8" s="1"/>
      <c r="Q8" s="2"/>
      <c r="R8" s="1"/>
      <c r="S8" s="2"/>
      <c r="T8" s="18"/>
      <c r="U8" s="1"/>
      <c r="V8" s="1"/>
    </row>
    <row r="9" spans="1:22" x14ac:dyDescent="0.25">
      <c r="A9" s="7" t="s">
        <v>21</v>
      </c>
      <c r="B9" s="56" t="s">
        <v>18</v>
      </c>
      <c r="C9" s="57" t="s">
        <v>36</v>
      </c>
      <c r="D9" s="58"/>
      <c r="E9" s="59"/>
      <c r="F9" s="47" t="s">
        <v>20</v>
      </c>
      <c r="G9" s="40"/>
      <c r="H9" s="41"/>
      <c r="I9" s="42"/>
      <c r="J9" s="43"/>
      <c r="K9" s="43"/>
      <c r="L9" s="44">
        <f>SUM(L10:L11)</f>
        <v>137368.20000000001</v>
      </c>
      <c r="M9" s="1"/>
      <c r="N9" s="2"/>
      <c r="O9" s="1"/>
      <c r="P9" s="1"/>
      <c r="Q9" s="2"/>
      <c r="R9" s="1"/>
      <c r="S9" s="2"/>
      <c r="T9" s="18"/>
      <c r="U9" s="1"/>
      <c r="V9" s="1"/>
    </row>
    <row r="10" spans="1:22" ht="38.25" x14ac:dyDescent="0.25">
      <c r="A10" s="7" t="s">
        <v>21</v>
      </c>
      <c r="B10" s="8" t="s">
        <v>21</v>
      </c>
      <c r="C10" s="9" t="s">
        <v>37</v>
      </c>
      <c r="D10" s="10" t="s">
        <v>23</v>
      </c>
      <c r="E10" s="11" t="s">
        <v>38</v>
      </c>
      <c r="F10" s="12" t="s">
        <v>39</v>
      </c>
      <c r="G10" s="13" t="s">
        <v>26</v>
      </c>
      <c r="H10" s="14">
        <v>160</v>
      </c>
      <c r="I10" s="15">
        <v>653.44000000000005</v>
      </c>
      <c r="J10" s="16" t="s">
        <v>17</v>
      </c>
      <c r="K10" s="14">
        <f t="shared" si="0"/>
        <v>807.33</v>
      </c>
      <c r="L10" s="17">
        <f>ROUND(H10*K10,2)</f>
        <v>129172.8</v>
      </c>
      <c r="M10" s="1"/>
      <c r="N10" s="2"/>
      <c r="O10" s="1"/>
      <c r="P10" s="1"/>
      <c r="Q10" s="2"/>
      <c r="R10" s="1"/>
      <c r="S10" s="2"/>
      <c r="T10" s="18"/>
      <c r="U10" s="1"/>
      <c r="V10" s="1"/>
    </row>
    <row r="11" spans="1:22" x14ac:dyDescent="0.25">
      <c r="A11" s="7" t="s">
        <v>21</v>
      </c>
      <c r="B11" s="8" t="s">
        <v>21</v>
      </c>
      <c r="C11" s="9" t="s">
        <v>40</v>
      </c>
      <c r="D11" s="10" t="s">
        <v>23</v>
      </c>
      <c r="E11" s="11" t="s">
        <v>41</v>
      </c>
      <c r="F11" s="12" t="s">
        <v>42</v>
      </c>
      <c r="G11" s="13" t="s">
        <v>30</v>
      </c>
      <c r="H11" s="14">
        <v>145</v>
      </c>
      <c r="I11" s="15">
        <v>45.75</v>
      </c>
      <c r="J11" s="16" t="s">
        <v>17</v>
      </c>
      <c r="K11" s="14">
        <f t="shared" si="0"/>
        <v>56.52</v>
      </c>
      <c r="L11" s="17">
        <f>ROUND(H11*K11,2)</f>
        <v>8195.4</v>
      </c>
      <c r="M11" s="1"/>
      <c r="N11" s="2"/>
      <c r="O11" s="1"/>
      <c r="P11" s="1"/>
      <c r="Q11" s="2"/>
      <c r="R11" s="1"/>
      <c r="S11" s="2"/>
      <c r="T11" s="18"/>
      <c r="U11" s="1"/>
      <c r="V11" s="1"/>
    </row>
    <row r="12" spans="1:22" x14ac:dyDescent="0.25">
      <c r="A12" s="7" t="s">
        <v>18</v>
      </c>
      <c r="B12" s="56" t="s">
        <v>18</v>
      </c>
      <c r="C12" s="57" t="s">
        <v>43</v>
      </c>
      <c r="D12" s="58"/>
      <c r="E12" s="59"/>
      <c r="F12" s="47" t="s">
        <v>44</v>
      </c>
      <c r="G12" s="40"/>
      <c r="H12" s="41"/>
      <c r="I12" s="42"/>
      <c r="J12" s="43"/>
      <c r="K12" s="43"/>
      <c r="L12" s="44">
        <f>SUM(L13)</f>
        <v>2214.94</v>
      </c>
      <c r="M12" s="1"/>
      <c r="N12" s="2"/>
      <c r="O12" s="1"/>
      <c r="P12" s="1"/>
      <c r="Q12" s="2"/>
      <c r="R12" s="1"/>
      <c r="S12" s="2"/>
      <c r="T12" s="18"/>
      <c r="U12" s="1"/>
      <c r="V12" s="1"/>
    </row>
    <row r="13" spans="1:22" ht="60" x14ac:dyDescent="0.25">
      <c r="A13" s="7" t="s">
        <v>21</v>
      </c>
      <c r="B13" s="8" t="s">
        <v>21</v>
      </c>
      <c r="C13" s="9" t="s">
        <v>45</v>
      </c>
      <c r="D13" s="10" t="s">
        <v>46</v>
      </c>
      <c r="E13" s="28" t="s">
        <v>47</v>
      </c>
      <c r="F13" s="27" t="s">
        <v>48</v>
      </c>
      <c r="G13" s="13" t="s">
        <v>49</v>
      </c>
      <c r="H13" s="14">
        <v>1</v>
      </c>
      <c r="I13" s="15">
        <v>1792.75</v>
      </c>
      <c r="J13" s="16" t="s">
        <v>17</v>
      </c>
      <c r="K13" s="14">
        <f t="shared" si="0"/>
        <v>2214.94</v>
      </c>
      <c r="L13" s="17">
        <f>ROUND(H13*K13,2)</f>
        <v>2214.94</v>
      </c>
      <c r="M13" s="1"/>
      <c r="N13" s="2"/>
      <c r="O13" s="1"/>
      <c r="P13" s="1"/>
      <c r="Q13" s="2"/>
      <c r="R13" s="1"/>
      <c r="S13" s="2"/>
      <c r="T13" s="18"/>
      <c r="U13" s="1"/>
      <c r="V13" s="1"/>
    </row>
    <row r="14" spans="1:22" x14ac:dyDescent="0.25">
      <c r="A14" s="7" t="s">
        <v>13</v>
      </c>
      <c r="B14" s="48" t="s">
        <v>13</v>
      </c>
      <c r="C14" s="53" t="s">
        <v>50</v>
      </c>
      <c r="D14" s="54"/>
      <c r="E14" s="55"/>
      <c r="F14" s="46" t="s">
        <v>51</v>
      </c>
      <c r="G14" s="30"/>
      <c r="H14" s="31"/>
      <c r="I14" s="32"/>
      <c r="J14" s="33"/>
      <c r="K14" s="33"/>
      <c r="L14" s="34">
        <f>SUM(L15)</f>
        <v>66153.259999999995</v>
      </c>
      <c r="M14" s="1"/>
      <c r="N14" s="2"/>
      <c r="O14" s="1"/>
      <c r="P14" s="1"/>
      <c r="Q14" s="2"/>
      <c r="R14" s="1"/>
      <c r="S14" s="2"/>
      <c r="T14" s="18"/>
      <c r="U14" s="1"/>
      <c r="V14" s="1"/>
    </row>
    <row r="15" spans="1:22" x14ac:dyDescent="0.25">
      <c r="A15" s="7" t="s">
        <v>21</v>
      </c>
      <c r="B15" s="56" t="s">
        <v>18</v>
      </c>
      <c r="C15" s="57" t="s">
        <v>52</v>
      </c>
      <c r="D15" s="58"/>
      <c r="E15" s="59"/>
      <c r="F15" s="47" t="s">
        <v>20</v>
      </c>
      <c r="G15" s="40"/>
      <c r="H15" s="41"/>
      <c r="I15" s="42"/>
      <c r="J15" s="43"/>
      <c r="K15" s="43"/>
      <c r="L15" s="44">
        <f>SUM(L16:L19)</f>
        <v>66153.259999999995</v>
      </c>
      <c r="M15" s="1"/>
      <c r="N15" s="2"/>
      <c r="O15" s="1"/>
      <c r="P15" s="1"/>
      <c r="Q15" s="2"/>
      <c r="R15" s="1"/>
      <c r="S15" s="2"/>
      <c r="T15" s="18"/>
      <c r="U15" s="1"/>
      <c r="V15" s="1"/>
    </row>
    <row r="16" spans="1:22" ht="25.5" x14ac:dyDescent="0.25">
      <c r="A16" s="7" t="s">
        <v>21</v>
      </c>
      <c r="B16" s="8" t="s">
        <v>21</v>
      </c>
      <c r="C16" s="9" t="s">
        <v>53</v>
      </c>
      <c r="D16" s="10" t="s">
        <v>23</v>
      </c>
      <c r="E16" s="11" t="s">
        <v>24</v>
      </c>
      <c r="F16" s="12" t="s">
        <v>25</v>
      </c>
      <c r="G16" s="13" t="s">
        <v>26</v>
      </c>
      <c r="H16" s="14">
        <v>282</v>
      </c>
      <c r="I16" s="15">
        <v>110.32</v>
      </c>
      <c r="J16" s="16" t="s">
        <v>17</v>
      </c>
      <c r="K16" s="14">
        <f t="shared" si="0"/>
        <v>136.30000000000001</v>
      </c>
      <c r="L16" s="17">
        <f>ROUND(H16*K16,2)</f>
        <v>38436.6</v>
      </c>
      <c r="M16" s="1"/>
      <c r="N16" s="2"/>
      <c r="O16" s="1"/>
      <c r="P16" s="1"/>
      <c r="Q16" s="2"/>
      <c r="R16" s="1"/>
      <c r="S16" s="2"/>
      <c r="T16" s="18"/>
      <c r="U16" s="1"/>
      <c r="V16" s="1"/>
    </row>
    <row r="17" spans="1:22" ht="25.5" x14ac:dyDescent="0.25">
      <c r="A17" s="7" t="s">
        <v>21</v>
      </c>
      <c r="B17" s="8" t="s">
        <v>21</v>
      </c>
      <c r="C17" s="9" t="s">
        <v>54</v>
      </c>
      <c r="D17" s="10" t="s">
        <v>23</v>
      </c>
      <c r="E17" s="11" t="s">
        <v>28</v>
      </c>
      <c r="F17" s="12" t="s">
        <v>29</v>
      </c>
      <c r="G17" s="13" t="s">
        <v>30</v>
      </c>
      <c r="H17" s="14">
        <v>5.4</v>
      </c>
      <c r="I17" s="15">
        <v>457.27</v>
      </c>
      <c r="J17" s="16" t="s">
        <v>17</v>
      </c>
      <c r="K17" s="14">
        <f t="shared" si="0"/>
        <v>564.96</v>
      </c>
      <c r="L17" s="17">
        <f t="shared" ref="L17:L19" si="2">ROUND(H17*K17,2)</f>
        <v>3050.78</v>
      </c>
      <c r="M17" s="1"/>
      <c r="N17" s="2"/>
      <c r="O17" s="1"/>
      <c r="P17" s="1"/>
      <c r="Q17" s="2"/>
      <c r="R17" s="1"/>
      <c r="S17" s="2"/>
      <c r="T17" s="18"/>
      <c r="U17" s="1"/>
      <c r="V17" s="1"/>
    </row>
    <row r="18" spans="1:22" ht="25.5" x14ac:dyDescent="0.25">
      <c r="A18" s="7" t="s">
        <v>21</v>
      </c>
      <c r="B18" s="8" t="s">
        <v>21</v>
      </c>
      <c r="C18" s="9" t="s">
        <v>55</v>
      </c>
      <c r="D18" s="10" t="s">
        <v>23</v>
      </c>
      <c r="E18" s="11" t="s">
        <v>32</v>
      </c>
      <c r="F18" s="12" t="s">
        <v>33</v>
      </c>
      <c r="G18" s="13" t="s">
        <v>30</v>
      </c>
      <c r="H18" s="14">
        <v>4.8600000000000003</v>
      </c>
      <c r="I18" s="15">
        <v>343.18</v>
      </c>
      <c r="J18" s="16" t="s">
        <v>17</v>
      </c>
      <c r="K18" s="14">
        <f t="shared" si="0"/>
        <v>424</v>
      </c>
      <c r="L18" s="17">
        <f t="shared" si="2"/>
        <v>2060.64</v>
      </c>
      <c r="M18" s="1"/>
      <c r="N18" s="2"/>
      <c r="O18" s="1"/>
      <c r="P18" s="1"/>
      <c r="Q18" s="2"/>
      <c r="R18" s="1"/>
      <c r="S18" s="2"/>
      <c r="T18" s="18"/>
      <c r="U18" s="1"/>
      <c r="V18" s="1"/>
    </row>
    <row r="19" spans="1:22" ht="38.25" x14ac:dyDescent="0.25">
      <c r="A19" s="7" t="s">
        <v>21</v>
      </c>
      <c r="B19" s="8" t="s">
        <v>21</v>
      </c>
      <c r="C19" s="9" t="s">
        <v>56</v>
      </c>
      <c r="D19" s="10" t="s">
        <v>23</v>
      </c>
      <c r="E19" s="11" t="s">
        <v>38</v>
      </c>
      <c r="F19" s="12" t="s">
        <v>39</v>
      </c>
      <c r="G19" s="13" t="s">
        <v>26</v>
      </c>
      <c r="H19" s="14">
        <v>28</v>
      </c>
      <c r="I19" s="15">
        <v>653.44000000000005</v>
      </c>
      <c r="J19" s="16" t="s">
        <v>17</v>
      </c>
      <c r="K19" s="14">
        <f t="shared" si="0"/>
        <v>807.33</v>
      </c>
      <c r="L19" s="17">
        <f t="shared" si="2"/>
        <v>22605.24</v>
      </c>
      <c r="M19" s="1"/>
      <c r="N19" s="2"/>
      <c r="O19" s="1"/>
      <c r="P19" s="1"/>
      <c r="Q19" s="2"/>
      <c r="R19" s="1"/>
      <c r="S19" s="2"/>
      <c r="T19" s="18"/>
      <c r="U19" s="1"/>
      <c r="V19" s="1"/>
    </row>
    <row r="20" spans="1:22" x14ac:dyDescent="0.25">
      <c r="A20" s="24"/>
      <c r="B20" s="25"/>
      <c r="C20" s="24"/>
      <c r="D20" s="26"/>
      <c r="E20" s="26"/>
      <c r="F20" s="26"/>
      <c r="G20" s="26"/>
      <c r="H20" s="26"/>
      <c r="I20" s="26"/>
      <c r="J20" s="26"/>
      <c r="K20" s="26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</row>
  </sheetData>
  <mergeCells count="1"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2022-08-22T18:06:47Z</dcterms:created>
  <dcterms:modified xsi:type="dcterms:W3CDTF">2022-09-09T16:31:17Z</dcterms:modified>
</cp:coreProperties>
</file>