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&amp; LICITAÇÕES\Desktop\LICITAÇÃO\EDITAIS 2022\Tomada de Preço\REFORMA PRONTO ATENDIMENTO\arquivos originais\"/>
    </mc:Choice>
  </mc:AlternateContent>
  <bookViews>
    <workbookView xWindow="0" yWindow="0" windowWidth="28800" windowHeight="12435"/>
  </bookViews>
  <sheets>
    <sheet name="Plan1" sheetId="1" r:id="rId1"/>
  </sheets>
  <externalReferences>
    <externalReference r:id="rId2"/>
  </externalReferences>
  <definedNames>
    <definedName name="CRONO.MaxParc" hidden="1">[1]CRONO!$G65536+[1]CRONO!A1</definedName>
    <definedName name="Import.Apelido" hidden="1">[1]DADOS!$F$16</definedName>
    <definedName name="Import.CR" hidden="1">[1]DADOS!$F$7</definedName>
    <definedName name="Import.CTEF" hidden="1">[1]DADOS!$F$36</definedName>
    <definedName name="Import.DescLote" hidden="1">[1]DADOS!$F$17</definedName>
    <definedName name="Import.empresa" hidden="1">[1]DADOS!$F$37</definedName>
    <definedName name="import.recurso" hidden="1">[1]DADOS!$F$4</definedName>
    <definedName name="Import.SICONV" hidden="1">[1]DADOS!$F$8</definedName>
    <definedName name="QCI.ExisteManual" hidden="1">(COUNTIF([1]QCI!$B$13:$B$24,"Manual")+COUNTIF([1]QCI!$B$13:$B$24,"SemiAuto"))&gt;0</definedName>
    <definedName name="TIPOORCAMENTO" hidden="1">IF(VALUE([1]MENU!$O$3)=2,"Licitado","Proposto")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A5" i="1"/>
  <c r="E2" i="1"/>
  <c r="E1" i="1"/>
  <c r="R5" i="1"/>
  <c r="L5" i="1"/>
  <c r="G5" i="1"/>
  <c r="R4" i="1"/>
  <c r="L4" i="1"/>
</calcChain>
</file>

<file path=xl/sharedStrings.xml><?xml version="1.0" encoding="utf-8"?>
<sst xmlns="http://schemas.openxmlformats.org/spreadsheetml/2006/main" count="72" uniqueCount="45">
  <si>
    <t>Item</t>
  </si>
  <si>
    <t>Descrição</t>
  </si>
  <si>
    <t>1.</t>
  </si>
  <si>
    <t>Reforma Pronto Socorro Municipal</t>
  </si>
  <si>
    <t/>
  </si>
  <si>
    <t>Valor (R$)</t>
  </si>
  <si>
    <t>Parcelas:</t>
  </si>
  <si>
    <t>% Período:</t>
  </si>
  <si>
    <t>1.1.</t>
  </si>
  <si>
    <t>Serviços Preliminares</t>
  </si>
  <si>
    <t>1.2.</t>
  </si>
  <si>
    <t>Fundação e Contenção</t>
  </si>
  <si>
    <t>1.3.</t>
  </si>
  <si>
    <t>Alvenarias</t>
  </si>
  <si>
    <t>1.4.</t>
  </si>
  <si>
    <t>Escada</t>
  </si>
  <si>
    <t>1.5.</t>
  </si>
  <si>
    <t>Esquadrias</t>
  </si>
  <si>
    <t>1.6.</t>
  </si>
  <si>
    <t>Cobertura</t>
  </si>
  <si>
    <t>1.7.</t>
  </si>
  <si>
    <t>Piso e Revestimento</t>
  </si>
  <si>
    <t>1.8.</t>
  </si>
  <si>
    <t>Pintura</t>
  </si>
  <si>
    <t>1.9.</t>
  </si>
  <si>
    <t>Platibanda</t>
  </si>
  <si>
    <t>1.10.</t>
  </si>
  <si>
    <t>Iluminação</t>
  </si>
  <si>
    <t>1.11.</t>
  </si>
  <si>
    <t>Instalações Hidrossanitárias</t>
  </si>
  <si>
    <t>Total:    R$ 267.692,47</t>
  </si>
  <si>
    <t>Período:</t>
  </si>
  <si>
    <t>Acumulado:</t>
  </si>
  <si>
    <t>%:</t>
  </si>
  <si>
    <t>Repasse:</t>
  </si>
  <si>
    <t>Contrapartida:</t>
  </si>
  <si>
    <t>Outros:</t>
  </si>
  <si>
    <t>Investimento:</t>
  </si>
  <si>
    <t>Grau de Sigilo</t>
  </si>
  <si>
    <t>#PUBLICO</t>
  </si>
  <si>
    <t>APELIDO EMPREENDIMENTO</t>
  </si>
  <si>
    <t>Nº OPERAÇÃO</t>
  </si>
  <si>
    <t>Nº SICONV</t>
  </si>
  <si>
    <t>PROPONENTE TOMADOR</t>
  </si>
  <si>
    <t>Prefeitura Municipal de Ouro Fino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</si>
</sst>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\."/>
    <numFmt numFmtId="165" formatCode="_-* #,##0.00_-;\-* #,##0.00_-;_-* \-??_-;_-@_-"/>
    <numFmt numFmtId="166" formatCode="_(\ #,##0.00_);_(&quot; (&quot;#,##0.00\);_(&quot; -&quot;??_);_(@_)"/>
    <numFmt numFmtId="167" formatCode="mm/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indexed="44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lightUp">
        <fgColor indexed="22"/>
      </patternFill>
    </fill>
    <fill>
      <patternFill patternType="solid">
        <fgColor indexed="22"/>
        <bgColor indexed="44"/>
      </patternFill>
    </fill>
    <fill>
      <patternFill patternType="solid">
        <fgColor theme="0" tint="-0.499984740745262"/>
        <bgColor indexed="4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55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55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55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hair">
        <color indexed="55"/>
      </top>
      <bottom/>
      <diagonal/>
    </border>
    <border>
      <left style="hair">
        <color indexed="8"/>
      </left>
      <right style="hair">
        <color indexed="8"/>
      </right>
      <top style="hair">
        <color indexed="55"/>
      </top>
      <bottom/>
      <diagonal/>
    </border>
    <border>
      <left style="hair">
        <color indexed="8"/>
      </left>
      <right style="thin">
        <color indexed="8"/>
      </right>
      <top style="hair">
        <color indexed="55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6" fillId="0" borderId="0" applyFill="0" applyBorder="0" applyAlignment="0" applyProtection="0"/>
    <xf numFmtId="9" fontId="6" fillId="0" borderId="0" applyFill="0" applyBorder="0" applyAlignment="0" applyProtection="0"/>
  </cellStyleXfs>
  <cellXfs count="90">
    <xf numFmtId="0" fontId="0" fillId="0" borderId="0" xfId="0"/>
    <xf numFmtId="0" fontId="3" fillId="0" borderId="3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  <xf numFmtId="0" fontId="4" fillId="0" borderId="7" xfId="2" applyFont="1" applyBorder="1"/>
    <xf numFmtId="0" fontId="5" fillId="0" borderId="7" xfId="2" applyFont="1" applyBorder="1" applyAlignment="1"/>
    <xf numFmtId="0" fontId="3" fillId="0" borderId="10" xfId="2" applyFont="1" applyFill="1" applyBorder="1" applyAlignment="1" applyProtection="1">
      <alignment horizontal="center"/>
      <protection locked="0"/>
    </xf>
    <xf numFmtId="0" fontId="3" fillId="0" borderId="11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167" fontId="3" fillId="0" borderId="13" xfId="2" applyNumberFormat="1" applyFont="1" applyFill="1" applyBorder="1" applyAlignment="1" applyProtection="1">
      <alignment horizontal="center"/>
      <protection locked="0"/>
    </xf>
    <xf numFmtId="167" fontId="3" fillId="0" borderId="14" xfId="2" applyNumberFormat="1" applyFont="1" applyBorder="1" applyAlignment="1">
      <alignment horizontal="center"/>
    </xf>
    <xf numFmtId="167" fontId="3" fillId="0" borderId="15" xfId="2" applyNumberFormat="1" applyFont="1" applyBorder="1" applyAlignment="1">
      <alignment horizontal="center"/>
    </xf>
    <xf numFmtId="166" fontId="0" fillId="0" borderId="17" xfId="1" applyNumberFormat="1" applyFont="1" applyFill="1" applyBorder="1" applyAlignment="1" applyProtection="1">
      <alignment horizontal="center" vertical="center"/>
    </xf>
    <xf numFmtId="10" fontId="8" fillId="0" borderId="18" xfId="4" applyNumberFormat="1" applyFont="1" applyFill="1" applyBorder="1" applyAlignment="1" applyProtection="1">
      <alignment horizontal="center"/>
    </xf>
    <xf numFmtId="10" fontId="8" fillId="0" borderId="19" xfId="4" applyNumberFormat="1" applyFont="1" applyFill="1" applyBorder="1" applyAlignment="1" applyProtection="1">
      <alignment horizontal="center"/>
    </xf>
    <xf numFmtId="10" fontId="8" fillId="0" borderId="20" xfId="4" applyNumberFormat="1" applyFont="1" applyFill="1" applyBorder="1" applyAlignment="1" applyProtection="1">
      <alignment horizontal="center"/>
    </xf>
    <xf numFmtId="165" fontId="0" fillId="0" borderId="7" xfId="3" applyFont="1" applyFill="1" applyBorder="1" applyAlignment="1" applyProtection="1">
      <alignment horizontal="right" shrinkToFit="1"/>
    </xf>
    <xf numFmtId="166" fontId="0" fillId="0" borderId="21" xfId="1" applyNumberFormat="1" applyFont="1" applyFill="1" applyBorder="1" applyAlignment="1" applyProtection="1">
      <alignment horizontal="center" vertical="center"/>
    </xf>
    <xf numFmtId="10" fontId="9" fillId="0" borderId="22" xfId="4" applyNumberFormat="1" applyFont="1" applyFill="1" applyBorder="1" applyAlignment="1" applyProtection="1">
      <alignment horizontal="center"/>
      <protection locked="0"/>
    </xf>
    <xf numFmtId="10" fontId="9" fillId="0" borderId="23" xfId="4" applyNumberFormat="1" applyFont="1" applyFill="1" applyBorder="1" applyAlignment="1" applyProtection="1">
      <alignment horizontal="center"/>
      <protection locked="0"/>
    </xf>
    <xf numFmtId="10" fontId="9" fillId="0" borderId="24" xfId="4" applyNumberFormat="1" applyFont="1" applyFill="1" applyBorder="1" applyAlignment="1" applyProtection="1">
      <alignment horizontal="center"/>
      <protection locked="0"/>
    </xf>
    <xf numFmtId="0" fontId="4" fillId="2" borderId="1" xfId="2" applyFont="1" applyFill="1" applyBorder="1"/>
    <xf numFmtId="0" fontId="4" fillId="2" borderId="2" xfId="2" applyFont="1" applyFill="1" applyBorder="1"/>
    <xf numFmtId="0" fontId="4" fillId="3" borderId="17" xfId="2" applyFont="1" applyFill="1" applyBorder="1"/>
    <xf numFmtId="0" fontId="4" fillId="3" borderId="21" xfId="2" applyFont="1" applyFill="1" applyBorder="1"/>
    <xf numFmtId="0" fontId="3" fillId="0" borderId="0" xfId="2" applyFont="1" applyAlignment="1">
      <alignment horizontal="left"/>
    </xf>
    <xf numFmtId="0" fontId="4" fillId="0" borderId="0" xfId="2" applyFont="1"/>
    <xf numFmtId="0" fontId="4" fillId="3" borderId="21" xfId="2" applyFont="1" applyFill="1" applyBorder="1" applyAlignment="1">
      <alignment horizontal="center"/>
    </xf>
    <xf numFmtId="0" fontId="4" fillId="3" borderId="26" xfId="2" applyFont="1" applyFill="1" applyBorder="1"/>
    <xf numFmtId="165" fontId="0" fillId="2" borderId="2" xfId="3" applyFont="1" applyFill="1" applyBorder="1" applyAlignment="1" applyProtection="1">
      <alignment horizontal="center"/>
    </xf>
    <xf numFmtId="0" fontId="4" fillId="2" borderId="8" xfId="2" applyFont="1" applyFill="1" applyBorder="1"/>
    <xf numFmtId="165" fontId="0" fillId="3" borderId="27" xfId="3" applyFont="1" applyFill="1" applyBorder="1" applyAlignment="1" applyProtection="1">
      <alignment horizontal="center"/>
    </xf>
    <xf numFmtId="165" fontId="0" fillId="3" borderId="28" xfId="3" applyFont="1" applyFill="1" applyBorder="1" applyAlignment="1" applyProtection="1">
      <alignment horizontal="right"/>
    </xf>
    <xf numFmtId="10" fontId="0" fillId="3" borderId="29" xfId="4" applyNumberFormat="1" applyFont="1" applyFill="1" applyBorder="1" applyAlignment="1" applyProtection="1"/>
    <xf numFmtId="10" fontId="0" fillId="3" borderId="30" xfId="4" applyNumberFormat="1" applyFont="1" applyFill="1" applyBorder="1" applyAlignment="1" applyProtection="1"/>
    <xf numFmtId="10" fontId="0" fillId="3" borderId="31" xfId="4" applyNumberFormat="1" applyFont="1" applyFill="1" applyBorder="1" applyAlignment="1" applyProtection="1"/>
    <xf numFmtId="165" fontId="0" fillId="0" borderId="32" xfId="3" applyFont="1" applyFill="1" applyBorder="1" applyAlignment="1" applyProtection="1">
      <alignment horizontal="center"/>
    </xf>
    <xf numFmtId="165" fontId="0" fillId="0" borderId="33" xfId="3" applyFont="1" applyFill="1" applyBorder="1" applyAlignment="1" applyProtection="1">
      <alignment horizontal="right"/>
    </xf>
    <xf numFmtId="43" fontId="1" fillId="0" borderId="34" xfId="1" applyFill="1" applyBorder="1" applyAlignment="1" applyProtection="1">
      <alignment shrinkToFit="1"/>
    </xf>
    <xf numFmtId="43" fontId="1" fillId="0" borderId="35" xfId="1" applyFill="1" applyBorder="1" applyAlignment="1" applyProtection="1">
      <alignment shrinkToFit="1"/>
    </xf>
    <xf numFmtId="43" fontId="1" fillId="0" borderId="36" xfId="1" applyFill="1" applyBorder="1" applyAlignment="1" applyProtection="1">
      <alignment shrinkToFit="1"/>
    </xf>
    <xf numFmtId="165" fontId="0" fillId="3" borderId="32" xfId="3" applyFont="1" applyFill="1" applyBorder="1" applyAlignment="1" applyProtection="1">
      <alignment horizontal="center"/>
    </xf>
    <xf numFmtId="165" fontId="0" fillId="3" borderId="33" xfId="3" applyFont="1" applyFill="1" applyBorder="1" applyAlignment="1" applyProtection="1">
      <alignment horizontal="right"/>
    </xf>
    <xf numFmtId="43" fontId="1" fillId="3" borderId="34" xfId="1" applyFill="1" applyBorder="1" applyAlignment="1" applyProtection="1">
      <alignment shrinkToFit="1"/>
    </xf>
    <xf numFmtId="165" fontId="0" fillId="0" borderId="5" xfId="3" applyFont="1" applyFill="1" applyBorder="1" applyAlignment="1" applyProtection="1">
      <alignment horizontal="center"/>
    </xf>
    <xf numFmtId="165" fontId="0" fillId="0" borderId="16" xfId="3" applyFont="1" applyFill="1" applyBorder="1" applyAlignment="1" applyProtection="1">
      <alignment horizontal="right"/>
    </xf>
    <xf numFmtId="43" fontId="1" fillId="0" borderId="37" xfId="1" applyFill="1" applyBorder="1" applyAlignment="1" applyProtection="1">
      <alignment shrinkToFit="1"/>
    </xf>
    <xf numFmtId="43" fontId="1" fillId="0" borderId="38" xfId="1" applyFill="1" applyBorder="1" applyAlignment="1" applyProtection="1">
      <alignment shrinkToFit="1"/>
    </xf>
    <xf numFmtId="43" fontId="1" fillId="0" borderId="39" xfId="1" applyFill="1" applyBorder="1" applyAlignment="1" applyProtection="1">
      <alignment shrinkToFit="1"/>
    </xf>
    <xf numFmtId="165" fontId="7" fillId="3" borderId="40" xfId="3" applyFont="1" applyFill="1" applyBorder="1" applyAlignment="1" applyProtection="1">
      <alignment horizontal="center"/>
    </xf>
    <xf numFmtId="165" fontId="7" fillId="3" borderId="41" xfId="3" applyFont="1" applyFill="1" applyBorder="1" applyAlignment="1" applyProtection="1">
      <alignment horizontal="right"/>
    </xf>
    <xf numFmtId="165" fontId="7" fillId="3" borderId="42" xfId="3" applyFont="1" applyFill="1" applyBorder="1" applyAlignment="1" applyProtection="1">
      <alignment shrinkToFit="1"/>
    </xf>
    <xf numFmtId="0" fontId="4" fillId="0" borderId="0" xfId="2" applyFont="1" applyBorder="1"/>
    <xf numFmtId="0" fontId="3" fillId="0" borderId="45" xfId="2" applyFont="1" applyBorder="1"/>
    <xf numFmtId="0" fontId="4" fillId="0" borderId="46" xfId="2" applyFont="1" applyBorder="1"/>
    <xf numFmtId="0" fontId="3" fillId="0" borderId="21" xfId="2" applyFont="1" applyBorder="1" applyAlignment="1">
      <alignment horizontal="center"/>
    </xf>
    <xf numFmtId="0" fontId="4" fillId="0" borderId="26" xfId="2" applyNumberFormat="1" applyFont="1" applyBorder="1" applyAlignment="1">
      <alignment horizontal="center"/>
    </xf>
    <xf numFmtId="165" fontId="11" fillId="0" borderId="0" xfId="3" applyFont="1" applyFill="1" applyBorder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7" fillId="0" borderId="45" xfId="3" applyNumberFormat="1" applyFont="1" applyFill="1" applyBorder="1" applyAlignment="1" applyProtection="1">
      <alignment horizontal="left"/>
    </xf>
    <xf numFmtId="0" fontId="4" fillId="0" borderId="47" xfId="2" applyFont="1" applyBorder="1" applyAlignment="1"/>
    <xf numFmtId="165" fontId="7" fillId="0" borderId="45" xfId="3" applyFont="1" applyFill="1" applyBorder="1" applyAlignment="1" applyProtection="1">
      <alignment horizontal="left"/>
    </xf>
    <xf numFmtId="10" fontId="13" fillId="4" borderId="29" xfId="4" applyNumberFormat="1" applyFont="1" applyFill="1" applyBorder="1" applyAlignment="1" applyProtection="1"/>
    <xf numFmtId="10" fontId="13" fillId="4" borderId="30" xfId="4" applyNumberFormat="1" applyFont="1" applyFill="1" applyBorder="1" applyAlignment="1" applyProtection="1"/>
    <xf numFmtId="10" fontId="13" fillId="4" borderId="31" xfId="4" applyNumberFormat="1" applyFont="1" applyFill="1" applyBorder="1" applyAlignment="1" applyProtection="1"/>
    <xf numFmtId="43" fontId="1" fillId="4" borderId="34" xfId="1" applyFill="1" applyBorder="1" applyAlignment="1" applyProtection="1">
      <alignment shrinkToFit="1"/>
    </xf>
    <xf numFmtId="43" fontId="1" fillId="4" borderId="35" xfId="1" applyFill="1" applyBorder="1" applyAlignment="1" applyProtection="1">
      <alignment shrinkToFit="1"/>
    </xf>
    <xf numFmtId="43" fontId="1" fillId="4" borderId="36" xfId="1" applyFill="1" applyBorder="1" applyAlignment="1" applyProtection="1">
      <alignment shrinkToFit="1"/>
    </xf>
    <xf numFmtId="165" fontId="7" fillId="4" borderId="42" xfId="3" applyFont="1" applyFill="1" applyBorder="1" applyAlignment="1" applyProtection="1">
      <alignment shrinkToFit="1"/>
    </xf>
    <xf numFmtId="165" fontId="7" fillId="4" borderId="43" xfId="3" applyFont="1" applyFill="1" applyBorder="1" applyAlignment="1" applyProtection="1">
      <alignment shrinkToFit="1"/>
    </xf>
    <xf numFmtId="165" fontId="7" fillId="4" borderId="44" xfId="3" applyFont="1" applyFill="1" applyBorder="1" applyAlignment="1" applyProtection="1">
      <alignment shrinkToFit="1"/>
    </xf>
    <xf numFmtId="165" fontId="14" fillId="3" borderId="43" xfId="3" applyFont="1" applyFill="1" applyBorder="1" applyAlignment="1" applyProtection="1">
      <alignment shrinkToFit="1"/>
    </xf>
    <xf numFmtId="165" fontId="14" fillId="3" borderId="44" xfId="3" applyFont="1" applyFill="1" applyBorder="1" applyAlignment="1" applyProtection="1">
      <alignment shrinkToFit="1"/>
    </xf>
    <xf numFmtId="43" fontId="15" fillId="3" borderId="35" xfId="1" applyFont="1" applyFill="1" applyBorder="1" applyAlignment="1" applyProtection="1">
      <alignment shrinkToFit="1"/>
    </xf>
    <xf numFmtId="43" fontId="15" fillId="3" borderId="36" xfId="1" applyFont="1" applyFill="1" applyBorder="1" applyAlignment="1" applyProtection="1">
      <alignment shrinkToFit="1"/>
    </xf>
    <xf numFmtId="164" fontId="4" fillId="5" borderId="5" xfId="2" applyNumberFormat="1" applyFont="1" applyFill="1" applyBorder="1" applyAlignment="1">
      <alignment horizontal="left"/>
    </xf>
    <xf numFmtId="10" fontId="4" fillId="5" borderId="6" xfId="2" applyNumberFormat="1" applyFont="1" applyFill="1" applyBorder="1" applyAlignment="1">
      <alignment horizontal="left"/>
    </xf>
    <xf numFmtId="166" fontId="1" fillId="5" borderId="16" xfId="1" applyNumberFormat="1" applyFill="1" applyBorder="1" applyAlignment="1" applyProtection="1">
      <alignment horizontal="right" shrinkToFit="1"/>
    </xf>
    <xf numFmtId="164" fontId="4" fillId="6" borderId="5" xfId="2" applyNumberFormat="1" applyFont="1" applyFill="1" applyBorder="1" applyAlignment="1">
      <alignment horizontal="left"/>
    </xf>
    <xf numFmtId="10" fontId="4" fillId="6" borderId="6" xfId="2" applyNumberFormat="1" applyFont="1" applyFill="1" applyBorder="1" applyAlignment="1">
      <alignment horizontal="left"/>
    </xf>
    <xf numFmtId="166" fontId="1" fillId="6" borderId="16" xfId="1" applyNumberFormat="1" applyFill="1" applyBorder="1" applyAlignment="1" applyProtection="1">
      <alignment horizontal="right" shrinkToFit="1"/>
    </xf>
    <xf numFmtId="0" fontId="4" fillId="0" borderId="7" xfId="2" applyFont="1" applyFill="1" applyBorder="1"/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left" vertical="center" wrapText="1"/>
    </xf>
    <xf numFmtId="165" fontId="7" fillId="0" borderId="8" xfId="3" applyFont="1" applyFill="1" applyBorder="1" applyAlignment="1" applyProtection="1">
      <alignment horizontal="center" vertical="center" wrapText="1"/>
    </xf>
    <xf numFmtId="166" fontId="7" fillId="0" borderId="9" xfId="1" applyNumberFormat="1" applyFont="1" applyFill="1" applyBorder="1" applyAlignment="1" applyProtection="1">
      <alignment horizontal="center" vertical="center"/>
    </xf>
    <xf numFmtId="0" fontId="10" fillId="0" borderId="25" xfId="2" applyFont="1" applyBorder="1" applyAlignment="1">
      <alignment horizontal="left" vertical="top"/>
    </xf>
    <xf numFmtId="0" fontId="0" fillId="0" borderId="21" xfId="0" applyFont="1" applyBorder="1" applyAlignment="1" applyProtection="1">
      <alignment horizontal="center"/>
    </xf>
    <xf numFmtId="0" fontId="7" fillId="0" borderId="26" xfId="0" applyFont="1" applyBorder="1" applyAlignment="1" applyProtection="1">
      <alignment horizontal="center"/>
    </xf>
    <xf numFmtId="0" fontId="4" fillId="0" borderId="26" xfId="2" applyFont="1" applyBorder="1" applyAlignment="1">
      <alignment horizontal="left"/>
    </xf>
    <xf numFmtId="0" fontId="4" fillId="0" borderId="47" xfId="2" applyFont="1" applyBorder="1" applyAlignment="1">
      <alignment horizontal="left"/>
    </xf>
  </cellXfs>
  <cellStyles count="5">
    <cellStyle name="Normal" xfId="0" builtinId="0"/>
    <cellStyle name="Normal 3" xfId="2"/>
    <cellStyle name="Porcentagem 2" xfId="4"/>
    <cellStyle name="Vírgula" xfId="1" builtinId="3"/>
    <cellStyle name="Vírgula 2" xfId="3"/>
  </cellStyles>
  <dxfs count="31">
    <dxf>
      <font>
        <color theme="0"/>
      </font>
      <border>
        <left/>
        <right/>
      </border>
    </dxf>
    <dxf>
      <font>
        <b val="0"/>
        <condense val="0"/>
        <extend val="0"/>
        <color indexed="9"/>
      </font>
      <border>
        <left/>
      </border>
    </dxf>
    <dxf>
      <font>
        <b val="0"/>
        <condense val="0"/>
        <extend val="0"/>
        <color indexed="44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44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3</xdr:col>
      <xdr:colOff>137160</xdr:colOff>
      <xdr:row>2</xdr:row>
      <xdr:rowOff>150660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30480"/>
          <a:ext cx="2011680" cy="508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lliam%20Nalini/Desktop/Prefeitura%20OF/Projetos/Pronto%20Socoorro%20OF/Planilhas/planilha-multipla-v3-05/PLANILHA%20M&#218;LTIPLA%20V3.0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>
        <row r="4">
          <cell r="F4" t="str">
            <v>OGU</v>
          </cell>
        </row>
        <row r="16">
          <cell r="F16" t="str">
            <v>Reforma Pronto Socorro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B13" t="str">
            <v>Busca</v>
          </cell>
        </row>
        <row r="14">
          <cell r="B14" t="str">
            <v>Automático</v>
          </cell>
        </row>
        <row r="15">
          <cell r="B15" t="str">
            <v>Branco</v>
          </cell>
        </row>
        <row r="16">
          <cell r="B16" t="str">
            <v>Branco</v>
          </cell>
        </row>
        <row r="17">
          <cell r="B17" t="str">
            <v>Branco</v>
          </cell>
        </row>
        <row r="18">
          <cell r="B18" t="str">
            <v>Branco</v>
          </cell>
        </row>
        <row r="19">
          <cell r="B19" t="str">
            <v>Branco</v>
          </cell>
        </row>
        <row r="20">
          <cell r="B20" t="str">
            <v>Branco</v>
          </cell>
        </row>
        <row r="21">
          <cell r="B21" t="str">
            <v>Branco</v>
          </cell>
        </row>
        <row r="22">
          <cell r="B22" t="str">
            <v>Branco</v>
          </cell>
        </row>
        <row r="23">
          <cell r="B23" t="str">
            <v>Branco</v>
          </cell>
        </row>
        <row r="24">
          <cell r="B24" t="str">
            <v>TR$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workbookViewId="0">
      <selection activeCell="E3" sqref="E3"/>
    </sheetView>
  </sheetViews>
  <sheetFormatPr defaultRowHeight="15" x14ac:dyDescent="0.25"/>
  <cols>
    <col min="3" max="4" width="10.28515625" customWidth="1"/>
    <col min="6" max="6" width="11.7109375" customWidth="1"/>
  </cols>
  <sheetData>
    <row r="1" spans="1:18" ht="15.75" x14ac:dyDescent="0.25">
      <c r="E1" s="56" t="str">
        <f>IF(TIPOORCAMENTO="licitado","CRONOGRAMA FÍSICO-FINANCEIRO LICITADO","CRONOGRAMA FÍSICO-FINANCEIRO")</f>
        <v>CRONOGRAMA FÍSICO-FINANCEIRO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86" t="s">
        <v>38</v>
      </c>
      <c r="R1" s="86"/>
    </row>
    <row r="2" spans="1:18" x14ac:dyDescent="0.25">
      <c r="E2" s="57" t="str">
        <f>import.recurso</f>
        <v>OGU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87" t="s">
        <v>39</v>
      </c>
      <c r="R2" s="87"/>
    </row>
    <row r="3" spans="1:18" x14ac:dyDescent="0.25"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x14ac:dyDescent="0.25">
      <c r="A4" s="52" t="s">
        <v>41</v>
      </c>
      <c r="B4" s="53"/>
      <c r="C4" s="58" t="s">
        <v>42</v>
      </c>
      <c r="D4" s="60" t="s">
        <v>43</v>
      </c>
      <c r="G4" s="52" t="s">
        <v>40</v>
      </c>
      <c r="H4" s="51"/>
      <c r="I4" s="51"/>
      <c r="J4" s="51"/>
      <c r="K4" s="53"/>
      <c r="L4" s="52" t="str">
        <f>IF(TIPOORCAMENTO="Licitado","NOME DA EMPRESA","DESCRIÇÃO DO LOTE")</f>
        <v>DESCRIÇÃO DO LOTE</v>
      </c>
      <c r="M4" s="51"/>
      <c r="N4" s="51"/>
      <c r="O4" s="51"/>
      <c r="P4" s="51"/>
      <c r="Q4" s="51"/>
      <c r="R4" s="54" t="str">
        <f>IF(TIPOORCAMENTO="Licitado","Nº CTEF","")</f>
        <v/>
      </c>
    </row>
    <row r="5" spans="1:18" x14ac:dyDescent="0.25">
      <c r="A5" s="88">
        <f>Import.CR</f>
        <v>0</v>
      </c>
      <c r="B5" s="88"/>
      <c r="C5" s="59">
        <f>Import.SICONV</f>
        <v>0</v>
      </c>
      <c r="D5" t="s">
        <v>44</v>
      </c>
      <c r="G5" s="88" t="str">
        <f>Import.Apelido</f>
        <v>Reforma Pronto Socorro</v>
      </c>
      <c r="H5" s="88"/>
      <c r="I5" s="88"/>
      <c r="J5" s="88"/>
      <c r="K5" s="88"/>
      <c r="L5" s="89">
        <f>IF(TIPOORCAMENTO="Licitado",Import.empresa,Import.DescLote)</f>
        <v>0</v>
      </c>
      <c r="M5" s="89"/>
      <c r="N5" s="89"/>
      <c r="O5" s="89"/>
      <c r="P5" s="89"/>
      <c r="Q5" s="89"/>
      <c r="R5" s="55" t="str">
        <f>IF(TIPOORCAMENTO="Licitado",Import.CTEF,"")</f>
        <v/>
      </c>
    </row>
    <row r="6" spans="1:18" x14ac:dyDescent="0.25">
      <c r="A6" s="81" t="s">
        <v>0</v>
      </c>
      <c r="B6" s="82" t="s">
        <v>1</v>
      </c>
      <c r="C6" s="1"/>
      <c r="D6" s="1"/>
      <c r="E6" s="83" t="s">
        <v>5</v>
      </c>
      <c r="F6" s="84" t="s">
        <v>6</v>
      </c>
      <c r="G6" s="5">
        <v>1</v>
      </c>
      <c r="H6" s="6">
        <v>2</v>
      </c>
      <c r="I6" s="6">
        <v>3</v>
      </c>
      <c r="J6" s="6">
        <v>4</v>
      </c>
      <c r="K6" s="6">
        <v>5</v>
      </c>
      <c r="L6" s="6">
        <v>6</v>
      </c>
      <c r="M6" s="6">
        <v>7</v>
      </c>
      <c r="N6" s="6">
        <v>8</v>
      </c>
      <c r="O6" s="6">
        <v>9</v>
      </c>
      <c r="P6" s="6">
        <v>10</v>
      </c>
      <c r="Q6" s="6">
        <v>11</v>
      </c>
      <c r="R6" s="7">
        <v>12</v>
      </c>
    </row>
    <row r="7" spans="1:18" x14ac:dyDescent="0.25">
      <c r="A7" s="81"/>
      <c r="B7" s="82"/>
      <c r="C7" s="2"/>
      <c r="D7" s="2"/>
      <c r="E7" s="83"/>
      <c r="F7" s="84"/>
      <c r="G7" s="8">
        <v>44713</v>
      </c>
      <c r="H7" s="9">
        <v>44743</v>
      </c>
      <c r="I7" s="9">
        <v>44774</v>
      </c>
      <c r="J7" s="9">
        <v>44805</v>
      </c>
      <c r="K7" s="9">
        <v>44835</v>
      </c>
      <c r="L7" s="9">
        <v>44866</v>
      </c>
      <c r="M7" s="9">
        <v>44896</v>
      </c>
      <c r="N7" s="9">
        <v>44927</v>
      </c>
      <c r="O7" s="9">
        <v>44958</v>
      </c>
      <c r="P7" s="9">
        <v>44986</v>
      </c>
      <c r="Q7" s="9">
        <v>45017</v>
      </c>
      <c r="R7" s="10">
        <v>45047</v>
      </c>
    </row>
    <row r="8" spans="1:18" x14ac:dyDescent="0.25">
      <c r="A8" s="74" t="s">
        <v>2</v>
      </c>
      <c r="B8" s="75" t="s">
        <v>3</v>
      </c>
      <c r="C8" s="75"/>
      <c r="D8" s="75"/>
      <c r="E8" s="76">
        <v>267692.46999999997</v>
      </c>
      <c r="F8" s="11" t="s">
        <v>7</v>
      </c>
      <c r="G8" s="12">
        <v>0.23267277559208152</v>
      </c>
      <c r="H8" s="13">
        <v>0.33435799650416737</v>
      </c>
      <c r="I8" s="13">
        <v>0.26306736252815816</v>
      </c>
      <c r="J8" s="13">
        <v>0.16990186537559315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4">
        <v>0</v>
      </c>
    </row>
    <row r="9" spans="1:18" x14ac:dyDescent="0.25">
      <c r="A9" s="3"/>
      <c r="B9" s="4" t="s">
        <v>4</v>
      </c>
      <c r="C9" s="4"/>
      <c r="D9" s="4"/>
      <c r="E9" s="15"/>
      <c r="F9" s="16"/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</row>
    <row r="10" spans="1:18" x14ac:dyDescent="0.25">
      <c r="A10" s="77" t="s">
        <v>8</v>
      </c>
      <c r="B10" s="78" t="s">
        <v>9</v>
      </c>
      <c r="C10" s="78"/>
      <c r="D10" s="78"/>
      <c r="E10" s="79">
        <v>6087.3</v>
      </c>
      <c r="F10" s="11" t="s">
        <v>7</v>
      </c>
      <c r="G10" s="12">
        <v>1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4">
        <v>0</v>
      </c>
    </row>
    <row r="11" spans="1:18" x14ac:dyDescent="0.25">
      <c r="A11" s="3"/>
      <c r="B11" s="4" t="s">
        <v>4</v>
      </c>
      <c r="C11" s="4"/>
      <c r="D11" s="4"/>
      <c r="E11" s="15"/>
      <c r="F11" s="16"/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9"/>
    </row>
    <row r="12" spans="1:18" x14ac:dyDescent="0.25">
      <c r="A12" s="77" t="s">
        <v>10</v>
      </c>
      <c r="B12" s="78" t="s">
        <v>11</v>
      </c>
      <c r="C12" s="78"/>
      <c r="D12" s="78"/>
      <c r="E12" s="79">
        <v>3894.96</v>
      </c>
      <c r="F12" s="11" t="s">
        <v>7</v>
      </c>
      <c r="G12" s="12">
        <v>1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4">
        <v>0</v>
      </c>
    </row>
    <row r="13" spans="1:18" x14ac:dyDescent="0.25">
      <c r="A13" s="3"/>
      <c r="B13" s="4" t="s">
        <v>4</v>
      </c>
      <c r="C13" s="4"/>
      <c r="D13" s="4"/>
      <c r="E13" s="15"/>
      <c r="F13" s="16"/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77" t="s">
        <v>12</v>
      </c>
      <c r="B14" s="78" t="s">
        <v>13</v>
      </c>
      <c r="C14" s="78"/>
      <c r="D14" s="78"/>
      <c r="E14" s="79">
        <v>6013.76</v>
      </c>
      <c r="F14" s="11" t="s">
        <v>7</v>
      </c>
      <c r="G14" s="12">
        <v>1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4">
        <v>0</v>
      </c>
    </row>
    <row r="15" spans="1:18" x14ac:dyDescent="0.25">
      <c r="A15" s="3"/>
      <c r="B15" s="4" t="s">
        <v>4</v>
      </c>
      <c r="C15" s="4"/>
      <c r="D15" s="4"/>
      <c r="E15" s="15"/>
      <c r="F15" s="16"/>
      <c r="G15" s="17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x14ac:dyDescent="0.25">
      <c r="A16" s="77" t="s">
        <v>14</v>
      </c>
      <c r="B16" s="78" t="s">
        <v>15</v>
      </c>
      <c r="C16" s="78"/>
      <c r="D16" s="78"/>
      <c r="E16" s="79">
        <v>4069.18</v>
      </c>
      <c r="F16" s="11" t="s">
        <v>7</v>
      </c>
      <c r="G16" s="12">
        <v>0</v>
      </c>
      <c r="H16" s="13">
        <v>0</v>
      </c>
      <c r="I16" s="13">
        <v>1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4">
        <v>0</v>
      </c>
    </row>
    <row r="17" spans="1:18" x14ac:dyDescent="0.25">
      <c r="A17" s="3"/>
      <c r="B17" s="4" t="s">
        <v>4</v>
      </c>
      <c r="C17" s="4"/>
      <c r="D17" s="4"/>
      <c r="E17" s="15"/>
      <c r="F17" s="16"/>
      <c r="G17" s="17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9"/>
    </row>
    <row r="18" spans="1:18" x14ac:dyDescent="0.25">
      <c r="A18" s="77" t="s">
        <v>16</v>
      </c>
      <c r="B18" s="78" t="s">
        <v>17</v>
      </c>
      <c r="C18" s="78"/>
      <c r="D18" s="78"/>
      <c r="E18" s="79">
        <v>9291.69</v>
      </c>
      <c r="F18" s="11" t="s">
        <v>7</v>
      </c>
      <c r="G18" s="12">
        <v>0</v>
      </c>
      <c r="H18" s="13">
        <v>0</v>
      </c>
      <c r="I18" s="13">
        <v>0</v>
      </c>
      <c r="J18" s="13">
        <v>1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4">
        <v>0</v>
      </c>
    </row>
    <row r="19" spans="1:18" x14ac:dyDescent="0.25">
      <c r="A19" s="3"/>
      <c r="B19" s="4" t="s">
        <v>4</v>
      </c>
      <c r="C19" s="4"/>
      <c r="D19" s="4"/>
      <c r="E19" s="15"/>
      <c r="F19" s="16"/>
      <c r="G19" s="17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9"/>
    </row>
    <row r="20" spans="1:18" x14ac:dyDescent="0.25">
      <c r="A20" s="77" t="s">
        <v>18</v>
      </c>
      <c r="B20" s="78" t="s">
        <v>19</v>
      </c>
      <c r="C20" s="78"/>
      <c r="D20" s="78"/>
      <c r="E20" s="79">
        <v>74864.03</v>
      </c>
      <c r="F20" s="11" t="s">
        <v>7</v>
      </c>
      <c r="G20" s="12">
        <v>0.48754936115515024</v>
      </c>
      <c r="H20" s="13">
        <v>0.51245063884484987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4">
        <v>0</v>
      </c>
    </row>
    <row r="21" spans="1:18" x14ac:dyDescent="0.25">
      <c r="A21" s="3"/>
      <c r="B21" s="4" t="s">
        <v>4</v>
      </c>
      <c r="C21" s="4"/>
      <c r="D21" s="4"/>
      <c r="E21" s="15"/>
      <c r="F21" s="16"/>
      <c r="G21" s="17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9"/>
    </row>
    <row r="22" spans="1:18" x14ac:dyDescent="0.25">
      <c r="A22" s="77" t="s">
        <v>20</v>
      </c>
      <c r="B22" s="78" t="s">
        <v>21</v>
      </c>
      <c r="C22" s="78"/>
      <c r="D22" s="78"/>
      <c r="E22" s="79">
        <v>101754.65</v>
      </c>
      <c r="F22" s="11" t="s">
        <v>7</v>
      </c>
      <c r="G22" s="12">
        <v>9.6200222790801204E-2</v>
      </c>
      <c r="H22" s="13">
        <v>0.50259126190745995</v>
      </c>
      <c r="I22" s="13">
        <v>0.40120851530173901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4">
        <v>0</v>
      </c>
    </row>
    <row r="23" spans="1:18" x14ac:dyDescent="0.25">
      <c r="A23" s="3"/>
      <c r="B23" s="4" t="s">
        <v>4</v>
      </c>
      <c r="C23" s="4"/>
      <c r="D23" s="4"/>
      <c r="E23" s="15"/>
      <c r="F23" s="16"/>
      <c r="G23" s="17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9"/>
    </row>
    <row r="24" spans="1:18" x14ac:dyDescent="0.25">
      <c r="A24" s="77" t="s">
        <v>22</v>
      </c>
      <c r="B24" s="78" t="s">
        <v>23</v>
      </c>
      <c r="C24" s="78"/>
      <c r="D24" s="78"/>
      <c r="E24" s="79">
        <v>42790.42</v>
      </c>
      <c r="F24" s="11" t="s">
        <v>7</v>
      </c>
      <c r="G24" s="12">
        <v>0</v>
      </c>
      <c r="H24" s="13">
        <v>0</v>
      </c>
      <c r="I24" s="13">
        <v>0.29234651120507821</v>
      </c>
      <c r="J24" s="13">
        <v>0.70765348879492196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4">
        <v>0</v>
      </c>
    </row>
    <row r="25" spans="1:18" x14ac:dyDescent="0.25">
      <c r="A25" s="80"/>
      <c r="B25" s="4" t="s">
        <v>4</v>
      </c>
      <c r="C25" s="4"/>
      <c r="D25" s="4"/>
      <c r="E25" s="15"/>
      <c r="F25" s="16"/>
      <c r="G25" s="17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9"/>
    </row>
    <row r="26" spans="1:18" x14ac:dyDescent="0.25">
      <c r="A26" s="77" t="s">
        <v>24</v>
      </c>
      <c r="B26" s="78" t="s">
        <v>25</v>
      </c>
      <c r="C26" s="78"/>
      <c r="D26" s="78"/>
      <c r="E26" s="79">
        <v>13017.51</v>
      </c>
      <c r="F26" s="11" t="s">
        <v>7</v>
      </c>
      <c r="G26" s="12">
        <v>0</v>
      </c>
      <c r="H26" s="13">
        <v>0</v>
      </c>
      <c r="I26" s="13">
        <v>1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4">
        <v>0</v>
      </c>
    </row>
    <row r="27" spans="1:18" x14ac:dyDescent="0.25">
      <c r="A27" s="3"/>
      <c r="B27" s="4" t="s">
        <v>4</v>
      </c>
      <c r="C27" s="4"/>
      <c r="D27" s="4"/>
      <c r="E27" s="15"/>
      <c r="F27" s="16"/>
      <c r="G27" s="17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9"/>
    </row>
    <row r="28" spans="1:18" x14ac:dyDescent="0.25">
      <c r="A28" s="77" t="s">
        <v>26</v>
      </c>
      <c r="B28" s="78" t="s">
        <v>27</v>
      </c>
      <c r="C28" s="78"/>
      <c r="D28" s="78"/>
      <c r="E28" s="79">
        <v>3891.18</v>
      </c>
      <c r="F28" s="11" t="s">
        <v>7</v>
      </c>
      <c r="G28" s="12">
        <v>0</v>
      </c>
      <c r="H28" s="13">
        <v>0</v>
      </c>
      <c r="I28" s="13">
        <v>0</v>
      </c>
      <c r="J28" s="13">
        <v>1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4">
        <v>0</v>
      </c>
    </row>
    <row r="29" spans="1:18" x14ac:dyDescent="0.25">
      <c r="A29" s="3"/>
      <c r="B29" s="4" t="s">
        <v>4</v>
      </c>
      <c r="C29" s="4"/>
      <c r="D29" s="4"/>
      <c r="E29" s="15"/>
      <c r="F29" s="16"/>
      <c r="G29" s="17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9"/>
    </row>
    <row r="30" spans="1:18" x14ac:dyDescent="0.25">
      <c r="A30" s="77" t="s">
        <v>28</v>
      </c>
      <c r="B30" s="78" t="s">
        <v>29</v>
      </c>
      <c r="C30" s="78"/>
      <c r="D30" s="78"/>
      <c r="E30" s="79">
        <v>2017.79</v>
      </c>
      <c r="F30" s="11" t="s">
        <v>7</v>
      </c>
      <c r="G30" s="12">
        <v>0</v>
      </c>
      <c r="H30" s="13">
        <v>0</v>
      </c>
      <c r="I30" s="13">
        <v>0</v>
      </c>
      <c r="J30" s="13">
        <v>1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4">
        <v>0</v>
      </c>
    </row>
    <row r="31" spans="1:18" x14ac:dyDescent="0.25">
      <c r="A31" s="3"/>
      <c r="B31" s="4" t="s">
        <v>4</v>
      </c>
      <c r="C31" s="4"/>
      <c r="D31" s="4"/>
      <c r="E31" s="15"/>
      <c r="F31" s="16"/>
      <c r="G31" s="17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9"/>
    </row>
    <row r="32" spans="1:18" x14ac:dyDescent="0.25">
      <c r="A32" s="20"/>
      <c r="B32" s="21"/>
      <c r="C32" s="21"/>
      <c r="D32" s="21"/>
      <c r="E32" s="28"/>
      <c r="F32" s="28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9"/>
    </row>
    <row r="33" spans="1:18" x14ac:dyDescent="0.25">
      <c r="A33" s="85" t="s">
        <v>30</v>
      </c>
      <c r="B33" s="85"/>
      <c r="C33" s="85"/>
      <c r="D33" s="22"/>
      <c r="E33" s="30"/>
      <c r="F33" s="31" t="s">
        <v>33</v>
      </c>
      <c r="G33" s="61">
        <v>0.23267277559208149</v>
      </c>
      <c r="H33" s="62">
        <v>0.33435800416799172</v>
      </c>
      <c r="I33" s="62">
        <v>0.26306735486433369</v>
      </c>
      <c r="J33" s="62">
        <v>0.16990186537559313</v>
      </c>
      <c r="K33" s="62">
        <v>0</v>
      </c>
      <c r="L33" s="62">
        <v>0</v>
      </c>
      <c r="M33" s="62">
        <v>0</v>
      </c>
      <c r="N33" s="62">
        <v>0</v>
      </c>
      <c r="O33" s="62">
        <v>0</v>
      </c>
      <c r="P33" s="62">
        <v>0</v>
      </c>
      <c r="Q33" s="62">
        <v>0</v>
      </c>
      <c r="R33" s="63">
        <v>0</v>
      </c>
    </row>
    <row r="34" spans="1:18" x14ac:dyDescent="0.25">
      <c r="A34" s="85"/>
      <c r="B34" s="85"/>
      <c r="C34" s="85"/>
      <c r="D34" s="23"/>
      <c r="E34" s="35"/>
      <c r="F34" s="36" t="s">
        <v>34</v>
      </c>
      <c r="G34" s="37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9">
        <v>0</v>
      </c>
    </row>
    <row r="35" spans="1:18" x14ac:dyDescent="0.25">
      <c r="A35" s="24"/>
      <c r="B35" s="25"/>
      <c r="C35" s="25"/>
      <c r="D35" s="26" t="s">
        <v>31</v>
      </c>
      <c r="E35" s="40"/>
      <c r="F35" s="41" t="s">
        <v>35</v>
      </c>
      <c r="G35" s="64">
        <v>62284.75</v>
      </c>
      <c r="H35" s="65">
        <v>89505.12</v>
      </c>
      <c r="I35" s="65">
        <v>70421.149999999994</v>
      </c>
      <c r="J35" s="65">
        <v>45481.449999999983</v>
      </c>
      <c r="K35" s="65">
        <v>0</v>
      </c>
      <c r="L35" s="65">
        <v>0</v>
      </c>
      <c r="M35" s="65">
        <v>0</v>
      </c>
      <c r="N35" s="65">
        <v>0</v>
      </c>
      <c r="O35" s="65">
        <v>0</v>
      </c>
      <c r="P35" s="65">
        <v>0</v>
      </c>
      <c r="Q35" s="65">
        <v>0</v>
      </c>
      <c r="R35" s="66">
        <v>0</v>
      </c>
    </row>
    <row r="36" spans="1:18" x14ac:dyDescent="0.25">
      <c r="A36" s="24"/>
      <c r="B36" s="25"/>
      <c r="C36" s="25"/>
      <c r="D36" s="26"/>
      <c r="E36" s="43"/>
      <c r="F36" s="44" t="s">
        <v>36</v>
      </c>
      <c r="G36" s="45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7">
        <v>0</v>
      </c>
    </row>
    <row r="37" spans="1:18" x14ac:dyDescent="0.25">
      <c r="A37" s="25"/>
      <c r="B37" s="25"/>
      <c r="C37" s="25"/>
      <c r="D37" s="27"/>
      <c r="E37" s="48"/>
      <c r="F37" s="49" t="s">
        <v>37</v>
      </c>
      <c r="G37" s="67">
        <v>62284.75</v>
      </c>
      <c r="H37" s="68">
        <v>89505.12</v>
      </c>
      <c r="I37" s="68">
        <v>70421.149999999994</v>
      </c>
      <c r="J37" s="68">
        <v>45481.449999999983</v>
      </c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68">
        <v>0</v>
      </c>
      <c r="Q37" s="68">
        <v>0</v>
      </c>
      <c r="R37" s="69">
        <v>0</v>
      </c>
    </row>
    <row r="38" spans="1:18" x14ac:dyDescent="0.25">
      <c r="A38" s="25"/>
      <c r="B38" s="25"/>
      <c r="C38" s="25"/>
      <c r="D38" s="22"/>
      <c r="E38" s="30"/>
      <c r="F38" s="31" t="s">
        <v>33</v>
      </c>
      <c r="G38" s="32">
        <v>0.23267277559208149</v>
      </c>
      <c r="H38" s="33">
        <v>0.56703077976007321</v>
      </c>
      <c r="I38" s="33">
        <v>0.83009813462440696</v>
      </c>
      <c r="J38" s="33">
        <v>1</v>
      </c>
      <c r="K38" s="33">
        <v>1</v>
      </c>
      <c r="L38" s="33">
        <v>1</v>
      </c>
      <c r="M38" s="33">
        <v>1</v>
      </c>
      <c r="N38" s="33">
        <v>1</v>
      </c>
      <c r="O38" s="33">
        <v>1</v>
      </c>
      <c r="P38" s="33">
        <v>1</v>
      </c>
      <c r="Q38" s="33">
        <v>1</v>
      </c>
      <c r="R38" s="34">
        <v>1</v>
      </c>
    </row>
    <row r="39" spans="1:18" x14ac:dyDescent="0.25">
      <c r="A39" s="25"/>
      <c r="B39" s="25"/>
      <c r="C39" s="25"/>
      <c r="D39" s="23"/>
      <c r="E39" s="35"/>
      <c r="F39" s="36" t="s">
        <v>34</v>
      </c>
      <c r="G39" s="37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9">
        <v>0</v>
      </c>
    </row>
    <row r="40" spans="1:18" x14ac:dyDescent="0.25">
      <c r="A40" s="25"/>
      <c r="B40" s="25"/>
      <c r="C40" s="25"/>
      <c r="D40" s="26" t="s">
        <v>32</v>
      </c>
      <c r="E40" s="40"/>
      <c r="F40" s="41" t="s">
        <v>35</v>
      </c>
      <c r="G40" s="42">
        <v>62284.750000000007</v>
      </c>
      <c r="H40" s="72">
        <v>151789.86794845195</v>
      </c>
      <c r="I40" s="72">
        <v>222211.02000000005</v>
      </c>
      <c r="J40" s="72">
        <v>267692.47000000003</v>
      </c>
      <c r="K40" s="72">
        <v>267692.47000000003</v>
      </c>
      <c r="L40" s="72">
        <v>267692.47000000003</v>
      </c>
      <c r="M40" s="72">
        <v>267692.47000000003</v>
      </c>
      <c r="N40" s="72">
        <v>267692.47000000003</v>
      </c>
      <c r="O40" s="72">
        <v>267692.47000000003</v>
      </c>
      <c r="P40" s="72">
        <v>267692.47000000003</v>
      </c>
      <c r="Q40" s="72">
        <v>267692.47000000003</v>
      </c>
      <c r="R40" s="73">
        <v>267692.47000000003</v>
      </c>
    </row>
    <row r="41" spans="1:18" x14ac:dyDescent="0.25">
      <c r="A41" s="25"/>
      <c r="B41" s="25"/>
      <c r="C41" s="25"/>
      <c r="D41" s="26"/>
      <c r="E41" s="43"/>
      <c r="F41" s="44" t="s">
        <v>36</v>
      </c>
      <c r="G41" s="45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v>0</v>
      </c>
      <c r="Q41" s="46">
        <v>0</v>
      </c>
      <c r="R41" s="47">
        <v>0</v>
      </c>
    </row>
    <row r="42" spans="1:18" x14ac:dyDescent="0.25">
      <c r="A42" s="25"/>
      <c r="B42" s="25"/>
      <c r="C42" s="25"/>
      <c r="D42" s="27"/>
      <c r="E42" s="48"/>
      <c r="F42" s="49" t="s">
        <v>37</v>
      </c>
      <c r="G42" s="50">
        <v>62284.750000000007</v>
      </c>
      <c r="H42" s="70">
        <v>151789.86794845192</v>
      </c>
      <c r="I42" s="70">
        <v>222211.02000000002</v>
      </c>
      <c r="J42" s="70">
        <v>267692.47000000003</v>
      </c>
      <c r="K42" s="70">
        <v>267692.47000000003</v>
      </c>
      <c r="L42" s="70">
        <v>267692.47000000003</v>
      </c>
      <c r="M42" s="70">
        <v>267692.47000000003</v>
      </c>
      <c r="N42" s="70">
        <v>267692.47000000003</v>
      </c>
      <c r="O42" s="70">
        <v>267692.47000000003</v>
      </c>
      <c r="P42" s="70">
        <v>267692.47000000003</v>
      </c>
      <c r="Q42" s="70">
        <v>267692.47000000003</v>
      </c>
      <c r="R42" s="71">
        <v>267692.47000000003</v>
      </c>
    </row>
  </sheetData>
  <mergeCells count="10">
    <mergeCell ref="Q1:R1"/>
    <mergeCell ref="Q2:R2"/>
    <mergeCell ref="G5:K5"/>
    <mergeCell ref="L5:Q5"/>
    <mergeCell ref="A5:B5"/>
    <mergeCell ref="A6:A7"/>
    <mergeCell ref="B6:B7"/>
    <mergeCell ref="E6:E7"/>
    <mergeCell ref="F6:F7"/>
    <mergeCell ref="A33:C34"/>
  </mergeCells>
  <conditionalFormatting sqref="A13:E13 A11:E11 A9:E9">
    <cfRule type="expression" dxfId="30" priority="28" stopIfTrue="1">
      <formula>$L8=2</formula>
    </cfRule>
    <cfRule type="expression" dxfId="29" priority="29" stopIfTrue="1">
      <formula>AND($L8=1,$R8&lt;&gt;"")</formula>
    </cfRule>
  </conditionalFormatting>
  <conditionalFormatting sqref="A12:E12 A10:E10 A8:E8">
    <cfRule type="expression" dxfId="28" priority="30" stopIfTrue="1">
      <formula>$L8=2</formula>
    </cfRule>
    <cfRule type="expression" dxfId="27" priority="31" stopIfTrue="1">
      <formula>AND($L8=1,$R8&lt;&gt;"")</formula>
    </cfRule>
  </conditionalFormatting>
  <conditionalFormatting sqref="G6:G7">
    <cfRule type="expression" dxfId="26" priority="27" stopIfTrue="1">
      <formula>NOT(ISNUMBER(F$12))</formula>
    </cfRule>
  </conditionalFormatting>
  <conditionalFormatting sqref="G13:R13 G11:R11 G9:R9">
    <cfRule type="expression" dxfId="25" priority="25" stopIfTrue="1">
      <formula>AND(ISNUMBER($G8),$G8&lt;&gt;0)</formula>
    </cfRule>
  </conditionalFormatting>
  <conditionalFormatting sqref="G12:R12 G10:R10 G8:R8">
    <cfRule type="expression" dxfId="24" priority="26" stopIfTrue="1">
      <formula>G8&lt;&gt;0</formula>
    </cfRule>
  </conditionalFormatting>
  <conditionalFormatting sqref="A19:E19 A17:E17 A15:E15">
    <cfRule type="expression" dxfId="23" priority="21" stopIfTrue="1">
      <formula>$L14=2</formula>
    </cfRule>
    <cfRule type="expression" dxfId="22" priority="22" stopIfTrue="1">
      <formula>AND($L14=1,$R14&lt;&gt;"")</formula>
    </cfRule>
  </conditionalFormatting>
  <conditionalFormatting sqref="A18:E18 A16:E16 A14:E14">
    <cfRule type="expression" dxfId="21" priority="23" stopIfTrue="1">
      <formula>$L14=2</formula>
    </cfRule>
    <cfRule type="expression" dxfId="20" priority="24" stopIfTrue="1">
      <formula>AND($L14=1,$R14&lt;&gt;"")</formula>
    </cfRule>
  </conditionalFormatting>
  <conditionalFormatting sqref="G19:R19 G17:R17 G15:R15">
    <cfRule type="expression" dxfId="19" priority="19" stopIfTrue="1">
      <formula>AND(ISNUMBER($G14),$G14&lt;&gt;0)</formula>
    </cfRule>
  </conditionalFormatting>
  <conditionalFormatting sqref="G18:R18 G16:R16 G14:R14">
    <cfRule type="expression" dxfId="18" priority="20" stopIfTrue="1">
      <formula>G14&lt;&gt;0</formula>
    </cfRule>
  </conditionalFormatting>
  <conditionalFormatting sqref="A25:E25 A23:E23 A21:E21">
    <cfRule type="expression" dxfId="17" priority="15" stopIfTrue="1">
      <formula>$L20=2</formula>
    </cfRule>
    <cfRule type="expression" dxfId="16" priority="16" stopIfTrue="1">
      <formula>AND($L20=1,$R20&lt;&gt;"")</formula>
    </cfRule>
  </conditionalFormatting>
  <conditionalFormatting sqref="A24:E24 A22:E22 A20:E20">
    <cfRule type="expression" dxfId="15" priority="17" stopIfTrue="1">
      <formula>$L20=2</formula>
    </cfRule>
    <cfRule type="expression" dxfId="14" priority="18" stopIfTrue="1">
      <formula>AND($L20=1,$R20&lt;&gt;"")</formula>
    </cfRule>
  </conditionalFormatting>
  <conditionalFormatting sqref="G25:R25 G23:R23 G21:R21">
    <cfRule type="expression" dxfId="13" priority="13" stopIfTrue="1">
      <formula>AND(ISNUMBER($G20),$G20&lt;&gt;0)</formula>
    </cfRule>
  </conditionalFormatting>
  <conditionalFormatting sqref="G24:R24 G22:R22 G20:R20">
    <cfRule type="expression" dxfId="12" priority="14" stopIfTrue="1">
      <formula>G20&lt;&gt;0</formula>
    </cfRule>
  </conditionalFormatting>
  <conditionalFormatting sqref="A31:E31 A29:E29 A27:E27">
    <cfRule type="expression" dxfId="11" priority="9" stopIfTrue="1">
      <formula>$L26=2</formula>
    </cfRule>
    <cfRule type="expression" dxfId="10" priority="10" stopIfTrue="1">
      <formula>AND($L26=1,$R26&lt;&gt;"")</formula>
    </cfRule>
  </conditionalFormatting>
  <conditionalFormatting sqref="A30:E30 A28:E28 A26:E26">
    <cfRule type="expression" dxfId="9" priority="11" stopIfTrue="1">
      <formula>$L26=2</formula>
    </cfRule>
    <cfRule type="expression" dxfId="8" priority="12" stopIfTrue="1">
      <formula>AND($L26=1,$R26&lt;&gt;"")</formula>
    </cfRule>
  </conditionalFormatting>
  <conditionalFormatting sqref="G31:R31 G29:R29 G27:R27">
    <cfRule type="expression" dxfId="7" priority="7" stopIfTrue="1">
      <formula>AND(ISNUMBER($G26),$G26&lt;&gt;0)</formula>
    </cfRule>
  </conditionalFormatting>
  <conditionalFormatting sqref="G30:R30 G28:R28 G26:R26">
    <cfRule type="expression" dxfId="6" priority="8" stopIfTrue="1">
      <formula>G26&lt;&gt;0</formula>
    </cfRule>
  </conditionalFormatting>
  <conditionalFormatting sqref="G34:R34 G36:R36">
    <cfRule type="expression" dxfId="5" priority="3" stopIfTrue="1">
      <formula>G$165=0</formula>
    </cfRule>
  </conditionalFormatting>
  <conditionalFormatting sqref="H38:R38 H40:R40 H42:R42">
    <cfRule type="expression" dxfId="4" priority="4" stopIfTrue="1">
      <formula>OFFSET(H$170,0,-1)&gt;=1</formula>
    </cfRule>
  </conditionalFormatting>
  <conditionalFormatting sqref="H39:R39 H41:R41">
    <cfRule type="expression" dxfId="3" priority="5" stopIfTrue="1">
      <formula>OFFSET(H$170,0,-1)&gt;=1</formula>
    </cfRule>
  </conditionalFormatting>
  <conditionalFormatting sqref="G33:R33 G35:R35 G37:R37">
    <cfRule type="expression" dxfId="2" priority="6" stopIfTrue="1">
      <formula>G$165=0</formula>
    </cfRule>
  </conditionalFormatting>
  <conditionalFormatting sqref="R4:R5">
    <cfRule type="expression" dxfId="1" priority="2" stopIfTrue="1">
      <formula>OR(TIPOORCAMENTO&lt;&gt;"Licitado",QCI.ExisteManual)</formula>
    </cfRule>
  </conditionalFormatting>
  <conditionalFormatting sqref="L4:Q5">
    <cfRule type="expression" dxfId="0" priority="1" stopIfTrue="1">
      <formula>QCI.ExisteManual</formula>
    </cfRule>
  </conditionalFormatting>
  <dataValidations count="4">
    <dataValidation type="date" operator="greaterThan" allowBlank="1" showInputMessage="1" showErrorMessage="1" errorTitle="Erro" error="Digite somente datas." sqref="G7">
      <formula1>36526</formula1>
    </dataValidation>
    <dataValidation type="decimal" allowBlank="1" showErrorMessage="1" error="Porcentagem Acumulada &gt; 100%." sqref="G9:R9 G11:R11 G13:R13 G15:R15 G17:R17 G19:R19 G21:R21 G23:R23 G25:R25 G27:R27 G29:R29 G31:R31">
      <formula1>0</formula1>
      <formula2>CRONO.MaxParc</formula2>
    </dataValidation>
    <dataValidation type="whole" operator="greaterThan" allowBlank="1" showErrorMessage="1" sqref="G6">
      <formula1>0</formula1>
      <formula2>0</formula2>
    </dataValidation>
    <dataValidation allowBlank="1" showInputMessage="1" showErrorMessage="1" prompt="Preencha na célula de baixo. Se o acompanhamento for PLE, preencha no botão PREENCHIMENTO POR EVENTOS, acima." sqref="G8:R8 G10:R10 G12:R12 G14:R14 G16:R16 G18:R18 G20:R20 G22:R22 G24:R24 G26:R26 G28:R28 G30:R30"/>
  </dataValidations>
  <pageMargins left="0.511811024" right="0.511811024" top="0.78740157499999996" bottom="0.78740157499999996" header="0.31496062000000002" footer="0.31496062000000002"/>
  <pageSetup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Nalini</dc:creator>
  <cp:lastModifiedBy>COMPRAS &amp; LICITAÇÕES</cp:lastModifiedBy>
  <dcterms:created xsi:type="dcterms:W3CDTF">2022-05-27T01:47:45Z</dcterms:created>
  <dcterms:modified xsi:type="dcterms:W3CDTF">2022-06-13T13:51:22Z</dcterms:modified>
</cp:coreProperties>
</file>