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Vestiário\"/>
    </mc:Choice>
  </mc:AlternateContent>
  <bookViews>
    <workbookView xWindow="0" yWindow="0" windowWidth="21570" windowHeight="8145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9" i="1"/>
  <c r="L9" i="1" s="1"/>
  <c r="L64" i="1"/>
  <c r="L73" i="1"/>
  <c r="L69" i="1"/>
  <c r="L65" i="1"/>
  <c r="L61" i="1"/>
  <c r="L48" i="1"/>
  <c r="L42" i="1"/>
  <c r="L38" i="1"/>
  <c r="L33" i="1"/>
  <c r="L26" i="1"/>
  <c r="L17" i="1"/>
  <c r="L6" i="1"/>
  <c r="L4" i="1"/>
  <c r="L7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4" i="1"/>
  <c r="L35" i="1"/>
  <c r="L36" i="1"/>
  <c r="L37" i="1"/>
  <c r="L39" i="1"/>
  <c r="L40" i="1"/>
  <c r="L41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6" i="1"/>
  <c r="L67" i="1"/>
  <c r="L68" i="1"/>
  <c r="L70" i="1"/>
  <c r="L71" i="1"/>
  <c r="L72" i="1"/>
  <c r="L74" i="1"/>
  <c r="L75" i="1"/>
  <c r="L5" i="1"/>
  <c r="K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6" i="1"/>
  <c r="K7" i="1"/>
  <c r="K5" i="1"/>
  <c r="L8" i="1" l="1"/>
  <c r="L3" i="1" s="1"/>
  <c r="L2" i="1" l="1"/>
</calcChain>
</file>

<file path=xl/sharedStrings.xml><?xml version="1.0" encoding="utf-8"?>
<sst xmlns="http://schemas.openxmlformats.org/spreadsheetml/2006/main" count="569" uniqueCount="230">
  <si>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</si>
  <si>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</si>
  <si>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</si>
  <si>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</si>
  <si>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</si>
  <si>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</si>
  <si>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</si>
  <si>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</si>
  <si>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</si>
  <si>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</si>
  <si>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</si>
  <si>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</si>
  <si>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LOTE</t>
  </si>
  <si>
    <t>Meta</t>
  </si>
  <si>
    <t>1.</t>
  </si>
  <si>
    <t>SINAPI</t>
  </si>
  <si>
    <t>CONSTRUÇÃO DE EDIFICIO COMERCIAL</t>
  </si>
  <si>
    <t>-</t>
  </si>
  <si>
    <t>BDI 1</t>
  </si>
  <si>
    <t>Nível 2</t>
  </si>
  <si>
    <t>1.1.</t>
  </si>
  <si>
    <t>SERVIÇOS PRELIMINARES</t>
  </si>
  <si>
    <t>Serviço</t>
  </si>
  <si>
    <t>1.1.0.1.</t>
  </si>
  <si>
    <t>SETOP</t>
  </si>
  <si>
    <t>ED-50703</t>
  </si>
  <si>
    <t>LIMPEZA DO TERRENO, INCLUSIVE CAPINA, RASTELAMENTO COM AFASTAMENTO ATÉ 20M E QUEIMA CONTROLADA</t>
  </si>
  <si>
    <t>M2</t>
  </si>
  <si>
    <t>1.2.</t>
  </si>
  <si>
    <t>PROJETO ESTRUTURAL</t>
  </si>
  <si>
    <t>1.2.0.1.</t>
  </si>
  <si>
    <t>ED-4019</t>
  </si>
  <si>
    <t xml:space="preserve">PROJETO EXECUTIVO DE ESTRUTURA DE CONCRETO </t>
  </si>
  <si>
    <t>PR A1</t>
  </si>
  <si>
    <t>1.3.</t>
  </si>
  <si>
    <t>FUNDAÇÃO E INFRAESTRUTURA</t>
  </si>
  <si>
    <t>1.3.0.1.</t>
  </si>
  <si>
    <t>ED-51007</t>
  </si>
  <si>
    <t>SONDAGEM A PERCUSSÃO D = 2 1/2" COM MEDIDA DE SPT (FATURAMENTO MÍNIMO = 30 M)</t>
  </si>
  <si>
    <t>M</t>
  </si>
  <si>
    <t>1.3.0.2.</t>
  </si>
  <si>
    <t>101174</t>
  </si>
  <si>
    <t>ESTACA BROCA DE CONCRETO, DIÂMETRO DE 25CM, ESCAVAÇÃO MANUAL COM TRADO CONCHA, COM ARMADURA DE ARRANQUE. AF_05/2020</t>
  </si>
  <si>
    <t>1.3.0.3.</t>
  </si>
  <si>
    <t>95581</t>
  </si>
  <si>
    <t>MONTAGEM DE ARMADURA DE ESTACAS, DIÂMETRO = 25,0 MM. AF_09/2021</t>
  </si>
  <si>
    <t>KG</t>
  </si>
  <si>
    <t>1.3.0.4.</t>
  </si>
  <si>
    <t>96526</t>
  </si>
  <si>
    <t>ESCAVAÇÃO MANUAL DE VALA PARA VIGA BALDRAME (SEM ESCAVAÇÃO PARA COLOCAÇÃO DE FÔRMAS). AF_06/2017</t>
  </si>
  <si>
    <t>M3</t>
  </si>
  <si>
    <t>1.3.0.5.</t>
  </si>
  <si>
    <t>96522</t>
  </si>
  <si>
    <t>ESCAVAÇÃO MANUAL PARA BLOCO DE COROAMENTO OU SAPATA (SEM ESCAVAÇÃO PARA COLOCAÇÃO DE FÔRMAS). AF_06/2017</t>
  </si>
  <si>
    <t>1.3.0.6.</t>
  </si>
  <si>
    <t>96546</t>
  </si>
  <si>
    <t>ARMAÇÃO DE BLOCO, VIGA BALDRAME OU SAPATA UTILIZANDO AÇO CA-50 DE 10 MM - MONTAGEM. AF_06/2017</t>
  </si>
  <si>
    <t>1.3.0.7.</t>
  </si>
  <si>
    <t>96555</t>
  </si>
  <si>
    <t>CONCRETAGEM DE BLOCOS DE COROAMENTO E VIGAS BALDRAME, FCK 30 MPA, COM USO DE JERICA  LANÇAMENTO, ADENSAMENTO E ACABAMENTO. AF_06/2017</t>
  </si>
  <si>
    <t>1.3.0.8.</t>
  </si>
  <si>
    <t>ED-50764</t>
  </si>
  <si>
    <t>REVESTIMENTO COM IMPERMEABILIZANTE EM DUAS (2) CAMADAS SOBREPOSTAS DE ARGAMASSA, TRAÇO 1:3 (CIMENTO E AREIA) COM ADITIVO IMPERMEABILIZANTE, ESP. 20MM, INCLUSIVE PINTURA COM DUAS (2) DEMÃOS COM EMULSÃO ASFÁLTICA</t>
  </si>
  <si>
    <t>1.4.</t>
  </si>
  <si>
    <t>SUPERESTRUTURA</t>
  </si>
  <si>
    <t>1.4.0.1.</t>
  </si>
  <si>
    <t>92777</t>
  </si>
  <si>
    <t>ARMAÇÃO DE PILAR OU VIGA DE UMA ESTRUTURA CONVENCIONAL DE CONCRETO ARMADO EM UMA EDIFICAÇÃO TÉRREA OU SOBRADO UTILIZANDO AÇO CA-50 DE 8,0 MM - MONTAGEM. AF_12/2015</t>
  </si>
  <si>
    <t>1.4.0.2.</t>
  </si>
  <si>
    <t>92263</t>
  </si>
  <si>
    <t>FABRICAÇÃO DE FÔRMA PARA PILARES E ESTRUTURAS SIMILARES, EM CHAPA DE MADEIRA COMPENSADA RESINADA, E = 17 MM. AF_09/2020</t>
  </si>
  <si>
    <t>1.4.0.3.</t>
  </si>
  <si>
    <t>92718</t>
  </si>
  <si>
    <t>CONCRETAGEM DE PILARES, FCK = 25 MPA,  COM USO DE BALDES EM EDIFICAÇÃO COM SEÇÃO MÉDIA DE PILARES MENOR OU IGUAL A 0,25 M² - LANÇAMENTO, ADENSAMENTO E ACABAMENTO. AF_12/2015</t>
  </si>
  <si>
    <t>1.4.0.4.</t>
  </si>
  <si>
    <t>1.4.0.5.</t>
  </si>
  <si>
    <t>92265</t>
  </si>
  <si>
    <t>FABRICAÇÃO DE FÔRMA PARA VIGAS, EM CHAPA DE MADEIRA COMPENSADA RESINADA, E = 17 MM. AF_09/2020</t>
  </si>
  <si>
    <t>1.4.0.6.</t>
  </si>
  <si>
    <t>101963</t>
  </si>
  <si>
    <t>LAJE PRÉ-MOLDADA UNIDIRECIONAL, BIAPOIADA, PARA PISO, ENCHIMENTO EM CERÂMICA, VIGOTA CONVENCIONAL, ALTURA TOTAL DA LAJE (ENCHIMENTO+CAPA) = (8+4). AF_11/2020</t>
  </si>
  <si>
    <t>1.4.0.7.</t>
  </si>
  <si>
    <t>101964</t>
  </si>
  <si>
    <t>LAJE PRÉ-MOLDADA UNIDIRECIONAL, BIAPOIADA, PARA FORRO, ENCHIMENTO EM CERÂMICA, VIGOTA CONVENCIONAL, ALTURA TOTAL DA LAJE (ENCHIMENTO+CAPA) = (8+3). AF_11/2020</t>
  </si>
  <si>
    <t>1.4.0.8.</t>
  </si>
  <si>
    <t>92724</t>
  </si>
  <si>
    <t>CONCRETAGEM DE VIGAS E LAJES, FCK=20 MPA, PARA LAJES PREMOLDADAS COM USO DE BOMBA EM EDIFICAÇÃO COM ÁREA MÉDIA DE LAJES MAIOR QUE 20 M² - LANÇAMENTO, ADENSAMENTO E ACABAMENTO. AF_12/2015</t>
  </si>
  <si>
    <t>1.5.</t>
  </si>
  <si>
    <t>ALVENARIA E FECHAMENTOS</t>
  </si>
  <si>
    <t>1.5.0.1.</t>
  </si>
  <si>
    <t>87493</t>
  </si>
  <si>
    <t>ALVENARIA DE VEDAÇÃO DE BLOCOS CERÂMICOS FURADOS NA VERTICAL DE 19X19X39CM (ESPESSURA 19CM) DE PAREDES COM ÁREA LÍQUIDA MAIOR OU IGUAL A 6M² COM VÃOS E ARGAMASSA DE ASSENTAMENTO COM PREPARO EM BETONEIRA. AF_06/2014</t>
  </si>
  <si>
    <t>1.5.0.2.</t>
  </si>
  <si>
    <t>93187</t>
  </si>
  <si>
    <t>VERGA MOLDADA IN LOCO EM CONCRETO PARA JANELAS COM MAIS DE 1,5 M DE VÃO. AF_03/2016</t>
  </si>
  <si>
    <t>1.5.0.3.</t>
  </si>
  <si>
    <t>93195</t>
  </si>
  <si>
    <t>CONTRAVERGA PRÉ-MOLDADA PARA VÃOS DE MAIS DE 1,5 M DE COMPRIMENTO. AF_03/2016</t>
  </si>
  <si>
    <t>1.5.0.4.</t>
  </si>
  <si>
    <t>93182</t>
  </si>
  <si>
    <t>VERGA PRÉ-MOLDADA PARA JANELAS COM ATÉ 1,5 M DE VÃO. AF_03/2016</t>
  </si>
  <si>
    <t>1.5.0.5.</t>
  </si>
  <si>
    <t>93194</t>
  </si>
  <si>
    <t>CONTRAVERGA PRÉ-MOLDADA PARA VÃOS DE ATÉ 1,5 M DE COMPRIMENTO. AF_03/2016</t>
  </si>
  <si>
    <t>1.5.0.6.</t>
  </si>
  <si>
    <t>93188</t>
  </si>
  <si>
    <t>VERGA MOLDADA IN LOCO EM CONCRETO PARA PORTAS COM ATÉ 1,5 M DE VÃO. AF_03/2016</t>
  </si>
  <si>
    <t>1.6.</t>
  </si>
  <si>
    <t>COBERTURA</t>
  </si>
  <si>
    <t>1.6.0.1.</t>
  </si>
  <si>
    <t>100373</t>
  </si>
  <si>
    <t>FABRICAÇÃO E INSTALAÇÃO DE MEIA TESOURA DE MADEIRA NÃO APARELHADA, COM VÃO DE 9 M, PARA TELHA ONDULADA DE FIBROCIMENTO, ALUMÍNIO, PLÁSTICA OU TERMOACÚSTICA, INCLUSO IÇAMENTO. AF_07/2019</t>
  </si>
  <si>
    <t>UN</t>
  </si>
  <si>
    <t>1.6.0.2.</t>
  </si>
  <si>
    <t>100367</t>
  </si>
  <si>
    <t>FABRICAÇÃO E INSTALAÇÃO DE MEIA TESOURA DE MADEIRA NÃO APARELHADA, COM VÃO DE 3 M, PARA TELHA ONDULADA DE FIBROCIMENTO, ALUMÍNIO, PLÁSTICA OU TERMOACÚSTICA, INCLUSO IÇAMENTO. AF_07/2019</t>
  </si>
  <si>
    <t>1.6.0.3.</t>
  </si>
  <si>
    <t>94213</t>
  </si>
  <si>
    <t>TELHAMENTO COM TELHA DE AÇO/ALUMÍNIO E = 0,5 MM, COM ATÉ 2 ÁGUAS, INCLUSO IÇAMENTO. AF_07/2019</t>
  </si>
  <si>
    <t>1.6.0.4.</t>
  </si>
  <si>
    <t>94227</t>
  </si>
  <si>
    <t>CALHA EM CHAPA DE AÇO GALVANIZADO NÚMERO 24, DESENVOLVIMENTO DE 33 CM, INCLUSO TRANSPORTE VERTICAL. AF_07/2019</t>
  </si>
  <si>
    <t>1.7.</t>
  </si>
  <si>
    <t>ESQUADRIAS</t>
  </si>
  <si>
    <t>1.7.0.1.</t>
  </si>
  <si>
    <t>94559</t>
  </si>
  <si>
    <t>JANELA DE AÇO TIPO BASCULANTE PARA VIDROS, COM BATENTE, FERRAGENS E PINTURA ANTICORROSIVA. EXCLUSIVE VIDROS, ACABAMENTO, ALIZAR E CONTRAMARCO. FORNECIMENTO E INSTALAÇÃO. AF_12/2019</t>
  </si>
  <si>
    <t>1.7.0.2.</t>
  </si>
  <si>
    <t>ED-50973</t>
  </si>
  <si>
    <t>PORTA COMPLETA, ESTRUTURA E MARCO EM CHAPA DOBRADA - 80 X 210 CM</t>
  </si>
  <si>
    <t>U</t>
  </si>
  <si>
    <t>1.7.0.3.</t>
  </si>
  <si>
    <t>ED-50972</t>
  </si>
  <si>
    <t>PORTA COMPLETA, ESTRUTURA E MARCO EM CHAPA DOBRADA - 70 X 210 CM</t>
  </si>
  <si>
    <t>1.8.</t>
  </si>
  <si>
    <t>INSTALAÇÕES ELÉTRICAS</t>
  </si>
  <si>
    <t>1.8.0.1.</t>
  </si>
  <si>
    <t>ED-49414</t>
  </si>
  <si>
    <t>ELETRODUTO FLEXÍVEL CORRUGADO, PVC, ANTI-CHAMA, DN 25MM (3/4"), APLICADO EM ALVENARIA, INCLUSIVE RASGO</t>
  </si>
  <si>
    <t>1.8.0.2.</t>
  </si>
  <si>
    <t>91997</t>
  </si>
  <si>
    <t>TOMADA MÉDIA DE EMBUTIR (1 MÓDULO), 2P+T 20 A, INCLUINDO SUPORTE E PLACA - FORNECIMENTO E INSTALAÇÃO. AF_12/2015</t>
  </si>
  <si>
    <t>1.8.0.3.</t>
  </si>
  <si>
    <t>91953</t>
  </si>
  <si>
    <t>INTERRUPTOR SIMPLES (1 MÓDULO), 10A/250V, INCLUINDO SUPORTE E PLACA - FORNECIMENTO E INSTALAÇÃO. AF_12/2015</t>
  </si>
  <si>
    <t>1.8.0.4.</t>
  </si>
  <si>
    <t>97592</t>
  </si>
  <si>
    <t>LUMINÁRIA TIPO PLAFON, DE SOBREPOR, COM 1 LÂMPADA LED DE 12/13 W, SEM REATOR - FORNECIMENTO E INSTALAÇÃO. AF_02/2020</t>
  </si>
  <si>
    <t>1.8.0.5.</t>
  </si>
  <si>
    <t>ED-48951</t>
  </si>
  <si>
    <t>CABO DE COBRE FLEXÍVEL, CLASSE 5, ISOLAMENTO TIPO LSHF/ATOX, NÃO HALOGENADO, ANTICHAMA, TERMOPLÁSTICO, UNIPOLAR, SEÇÃO 2,5 MM2, 70°C, 450/750V</t>
  </si>
  <si>
    <t>1.9.</t>
  </si>
  <si>
    <t>INSTALAÇÕES HIDROSSANITÁRIAS</t>
  </si>
  <si>
    <t>1.9.0.1.</t>
  </si>
  <si>
    <t>ED-50105</t>
  </si>
  <si>
    <t>FORNECIMENTO E ASSENTAMENTO DE TUBO PVC RÍGIDO, COLETOR DE ESGOTO LISO (JEI), DN 100 MM (4"), INCLUSIVE CONEXÕES</t>
  </si>
  <si>
    <t>1.9.0.2.</t>
  </si>
  <si>
    <t>ED-50027</t>
  </si>
  <si>
    <t>FORNECIMENTO E ASSENTAMENTO DE TUBO PVC RÍGIDO, ESGOTO, PBV - SÉRIE NORMAL, DN 50 MM (2"), INCLUSIVE CONEXÕES</t>
  </si>
  <si>
    <t>1.9.0.3.</t>
  </si>
  <si>
    <t>ED-8845</t>
  </si>
  <si>
    <t>FORNECIMENTO E ASSENTAMENTO DE TUBO PVC RÍGIDO, VENTILAÇÃO, PBV - SÉRIE NORMAL, DN 50 MM (2"), INCLUSIVE CONEXÕES</t>
  </si>
  <si>
    <t>1.9.0.4.</t>
  </si>
  <si>
    <t>ED-50021</t>
  </si>
  <si>
    <t>FORNECIMENTO E ASSENTAMENTO DE TUBO PVC RÍGIDO SOLDÁVEL, ÁGUA FRIA, DN 40 MM (1.1/4"), INCLUSIVE CONEXÕES</t>
  </si>
  <si>
    <t>1.9.0.5.</t>
  </si>
  <si>
    <t>102608</t>
  </si>
  <si>
    <t>CAIXA D´ÁGUA EM POLIETILENO, 1500 LITROS - FORNECIMENTO E INSTALAÇÃO. AF_06/2021</t>
  </si>
  <si>
    <t>1.9.0.6.</t>
  </si>
  <si>
    <t>ED-49952</t>
  </si>
  <si>
    <t>RALO SIFONADO PVC CÔNICO ALTURA REGULÁVEL 100 X 40 MM COM GRELHA METÁLICA</t>
  </si>
  <si>
    <t>1.9.0.7.</t>
  </si>
  <si>
    <t>93441</t>
  </si>
  <si>
    <t>BANCADA GRANITO CINZA  150 X 60 CM, COM CUBA DE EMBUTIR DE AÇO, VÁLVULA AMERICANA EM METAL, SIFÃO FLEXÍVEL EM PVC, ENGATE FLEXÍVEL 30 CM, TORNEIRA CROMADA LONGA, DE PAREDE, 1/2 OU 3/4, P/ COZINHA, PADRÃO POPULAR - FORNEC. E INSTALAÇÃO. AF_01/2020</t>
  </si>
  <si>
    <t>1.9.0.8.</t>
  </si>
  <si>
    <t>95469</t>
  </si>
  <si>
    <t>VASO SANITARIO SIFONADO CONVENCIONAL COM  LOUÇA BRANCA - FORNECIMENTO E INSTALAÇÃO. AF_01/2020</t>
  </si>
  <si>
    <t>1.9.0.9.</t>
  </si>
  <si>
    <t>95544</t>
  </si>
  <si>
    <t>PAPELEIRA DE PAREDE EM METAL CROMADO SEM TAMPA, INCLUSO FIXAÇÃO. AF_01/2020</t>
  </si>
  <si>
    <t>1.9.0.10.</t>
  </si>
  <si>
    <t>100857</t>
  </si>
  <si>
    <t>ACABAMENTO MONOCOMANDO PARA CHUVEIRO  FORNECIMENTO E INSTALAÇÃO. AF_01/2020</t>
  </si>
  <si>
    <t>1.9.0.11.</t>
  </si>
  <si>
    <t>100858</t>
  </si>
  <si>
    <t>MICTÓRIO SIFONADO LOUÇA BRANCA  PADRÃO MÉDIO  FORNECIMENTO E INSTALAÇÃO. AF_01/2020</t>
  </si>
  <si>
    <t>1.9.0.12.</t>
  </si>
  <si>
    <t>100860</t>
  </si>
  <si>
    <t>CHUVEIRO ELÉTRICO COMUM CORPO PLÁSTICO, TIPO DUCHA  FORNECIMENTO E INSTALAÇÃO. AF_01/2020</t>
  </si>
  <si>
    <t>1.10.</t>
  </si>
  <si>
    <t>ESCADA</t>
  </si>
  <si>
    <t>1.10.0.1.</t>
  </si>
  <si>
    <t>ED-50846</t>
  </si>
  <si>
    <t>ESCADA DE CONCRETO 20 MPa, APARENTE, ESPELHO = 16,3 CM, ARMAÇÃO, FORMA PLASTIFICADA, ESCORAMENTO E DESFORMA</t>
  </si>
  <si>
    <t>1.10.0.2.</t>
  </si>
  <si>
    <t>99855</t>
  </si>
  <si>
    <t>CORRIMÃO SIMPLES, DIÂMETRO EXTERNO = 1 1/2", EM AÇO GALVANIZADO. AF_04/2019_P</t>
  </si>
  <si>
    <t>1.11.</t>
  </si>
  <si>
    <t>REVESTIMENTOS</t>
  </si>
  <si>
    <t>Nível 3</t>
  </si>
  <si>
    <t>1.11.1.</t>
  </si>
  <si>
    <t>PISO</t>
  </si>
  <si>
    <t>1.11.1.1.</t>
  </si>
  <si>
    <t>87757</t>
  </si>
  <si>
    <t>CONTRAPISO EM ARGAMASSA TRAÇO 1:4 (CIMENTO E AREIA), PREPARO MANUAL, APLICADO EM ÁREAS MOLHADAS SOBRE IMPERMEABILIZAÇÃO, ACABAMENTO NÃO REFORÇADO, ESPESSURA 3CM. AF_07/2021</t>
  </si>
  <si>
    <t>1.11.1.2.</t>
  </si>
  <si>
    <t>98560</t>
  </si>
  <si>
    <t>IMPERMEABILIZAÇÃO DE PISO COM ARGAMASSA DE CIMENTO E AREIA, COM ADITIVO IMPERMEABILIZANTE, E = 2CM. AF_06/2018</t>
  </si>
  <si>
    <t>1.11.1.3.</t>
  </si>
  <si>
    <t>ED-50724</t>
  </si>
  <si>
    <t>REVESTIMENTO COM CERÂMICA APLICADO EM PISO, ACABAMENTO ESMALTADO, AMBIENTE INTERNO, PADRÃO EXTRA, DIMENSÃO DA PEÇA ATÉ 2025 CM2, PEI IV, ASSENTAMENTO COM ARGAMASSA INDUSTRIALIZADA, INCLUSIVE REJUNTAMENTO</t>
  </si>
  <si>
    <t>1.11.2.</t>
  </si>
  <si>
    <t>PAREDE</t>
  </si>
  <si>
    <t>1.11.2.1.</t>
  </si>
  <si>
    <t>87871</t>
  </si>
  <si>
    <t>CHAPISCO APLICADO SOMENTE EM ESTRUTURAS DE CONCRETO EM ALVENARIAS INTERNAS, COM DESEMPENADEIRA DENTADA. ARGAMASSA INDUSTRIALIZADA COM PREPARO MANUAL. AF_06/2014</t>
  </si>
  <si>
    <t>1.11.2.2.</t>
  </si>
  <si>
    <t>ED-50761</t>
  </si>
  <si>
    <t>REBOCO COM ARGAMASSA, TRAÇO 1:2:8 (CIMENTO, CAL E AREIA), ESP. 20MM, APLICAÇÃO MANUAL, PREPARO MECÂNICO</t>
  </si>
  <si>
    <t>1.11.2.3.</t>
  </si>
  <si>
    <t>88489</t>
  </si>
  <si>
    <t>APLICAÇÃO MANUAL DE PINTURA COM TINTA LÁTEX ACRÍLICA EM PAREDES, DUAS DEMÃOS. AF_06/2014</t>
  </si>
  <si>
    <t>1.11.3.</t>
  </si>
  <si>
    <t>TETO</t>
  </si>
  <si>
    <t>1.11.3.1.</t>
  </si>
  <si>
    <t>87881</t>
  </si>
  <si>
    <t>CHAPISCO APLICADO NO TETO, COM ROLO PARA TEXTURA ACRÍLICA. ARGAMASSA TRAÇO 1:4 E EMULSÃO POLIMÉRICA (ADESIVO) COM PREPARO MANUAL. AF_06/2014</t>
  </si>
  <si>
    <t>1.11.3.2.</t>
  </si>
  <si>
    <t>95306</t>
  </si>
  <si>
    <t>TEXTURA ACRÍLICA, APLICAÇÃO MANUAL EM TETO, UMA DEMÃO. AF_09/2016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</si>
</sst>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(* #,##0.00_);_(* \(#,##0.00\);_(* \-??_);_(@_)"/>
    <numFmt numFmtId="166" formatCode="_-&quot;R$ &quot;* #,##0.00_-;&quot;-R$ &quot;* #,##0.00_-;_-&quot;R$ &quot;* \-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0"/>
      <name val="Arial"/>
      <family val="2"/>
    </font>
    <font>
      <b/>
      <sz val="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42"/>
      </patternFill>
    </fill>
    <fill>
      <patternFill patternType="solid">
        <fgColor indexed="23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42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2" borderId="0" applyNumberFormat="0" applyBorder="0" applyAlignment="0" applyProtection="0"/>
    <xf numFmtId="0" fontId="5" fillId="11" borderId="1" applyNumberFormat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8" fillId="3" borderId="1" applyNumberFormat="0" applyAlignment="0" applyProtection="0"/>
    <xf numFmtId="0" fontId="9" fillId="16" borderId="0" applyNumberFormat="0" applyBorder="0" applyAlignment="0" applyProtection="0"/>
    <xf numFmtId="166" fontId="1" fillId="0" borderId="0" applyFill="0" applyBorder="0" applyAlignment="0" applyProtection="0"/>
    <xf numFmtId="0" fontId="10" fillId="6" borderId="0" applyNumberFormat="0" applyBorder="0" applyAlignment="0" applyProtection="0"/>
    <xf numFmtId="0" fontId="1" fillId="0" borderId="0"/>
    <xf numFmtId="0" fontId="2" fillId="0" borderId="0"/>
    <xf numFmtId="0" fontId="1" fillId="5" borderId="4" applyNumberFormat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1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9" applyNumberFormat="0" applyFill="0" applyAlignment="0" applyProtection="0"/>
    <xf numFmtId="165" fontId="1" fillId="0" borderId="0" applyFill="0" applyBorder="0" applyAlignment="0" applyProtection="0"/>
    <xf numFmtId="164" fontId="1" fillId="0" borderId="0" applyFill="0" applyBorder="0" applyAlignment="0" applyProtection="0"/>
  </cellStyleXfs>
  <cellXfs count="56">
    <xf numFmtId="0" fontId="0" fillId="0" borderId="0" xfId="0"/>
    <xf numFmtId="0" fontId="20" fillId="0" borderId="11" xfId="1" applyFont="1" applyBorder="1" applyAlignment="1" applyProtection="1">
      <alignment horizontal="center" vertical="center" wrapText="1"/>
    </xf>
    <xf numFmtId="0" fontId="21" fillId="0" borderId="11" xfId="1" applyFont="1" applyBorder="1" applyAlignment="1" applyProtection="1">
      <alignment horizontal="center" vertical="center" wrapText="1"/>
    </xf>
    <xf numFmtId="0" fontId="20" fillId="0" borderId="11" xfId="1" applyFont="1" applyBorder="1" applyAlignment="1" applyProtection="1">
      <alignment horizontal="center" vertical="center"/>
    </xf>
    <xf numFmtId="0" fontId="11" fillId="17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1" applyNumberFormat="1" applyFont="1" applyFill="1" applyBorder="1" applyAlignment="1" applyProtection="1">
      <alignment horizontal="center" vertical="center" wrapText="1"/>
    </xf>
    <xf numFmtId="0" fontId="1" fillId="0" borderId="13" xfId="1" applyNumberFormat="1" applyFont="1" applyFill="1" applyBorder="1" applyAlignment="1">
      <alignment vertical="center" wrapText="1" shrinkToFit="1"/>
    </xf>
    <xf numFmtId="49" fontId="1" fillId="17" borderId="14" xfId="1" applyNumberFormat="1" applyFont="1" applyFill="1" applyBorder="1" applyAlignment="1" applyProtection="1">
      <alignment horizontal="center" vertical="center" wrapText="1"/>
      <protection locked="0"/>
    </xf>
    <xf numFmtId="49" fontId="1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4" xfId="1" applyNumberFormat="1" applyFont="1" applyFill="1" applyBorder="1" applyAlignment="1" applyProtection="1">
      <alignment horizontal="left" vertical="center" wrapText="1"/>
      <protection locked="0"/>
    </xf>
    <xf numFmtId="0" fontId="1" fillId="6" borderId="14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4" xfId="48" applyNumberFormat="1" applyFont="1" applyFill="1" applyBorder="1" applyAlignment="1" applyProtection="1">
      <alignment vertical="center" shrinkToFit="1"/>
    </xf>
    <xf numFmtId="10" fontId="1" fillId="17" borderId="14" xfId="37" applyNumberFormat="1" applyFont="1" applyFill="1" applyBorder="1" applyAlignment="1" applyProtection="1">
      <alignment horizontal="center" vertical="center" wrapText="1"/>
      <protection locked="0"/>
    </xf>
    <xf numFmtId="165" fontId="1" fillId="0" borderId="15" xfId="48" applyNumberFormat="1" applyFont="1" applyFill="1" applyBorder="1" applyAlignment="1" applyProtection="1">
      <alignment horizontal="center" vertical="center" shrinkToFit="1"/>
    </xf>
    <xf numFmtId="0" fontId="20" fillId="18" borderId="11" xfId="1" applyNumberFormat="1" applyFont="1" applyFill="1" applyBorder="1" applyAlignment="1" applyProtection="1">
      <alignment horizontal="center" vertical="center"/>
    </xf>
    <xf numFmtId="49" fontId="20" fillId="18" borderId="16" xfId="1" applyNumberFormat="1" applyFont="1" applyFill="1" applyBorder="1" applyAlignment="1" applyProtection="1">
      <alignment horizontal="center" vertical="center"/>
    </xf>
    <xf numFmtId="165" fontId="20" fillId="18" borderId="16" xfId="48" applyNumberFormat="1" applyFont="1" applyFill="1" applyBorder="1" applyAlignment="1" applyProtection="1">
      <alignment horizontal="center" vertical="center"/>
    </xf>
    <xf numFmtId="10" fontId="20" fillId="18" borderId="16" xfId="37" applyNumberFormat="1" applyFont="1" applyFill="1" applyBorder="1" applyAlignment="1" applyProtection="1">
      <alignment horizontal="center" vertical="center"/>
    </xf>
    <xf numFmtId="165" fontId="20" fillId="18" borderId="17" xfId="48" applyNumberFormat="1" applyFont="1" applyFill="1" applyBorder="1" applyAlignment="1" applyProtection="1">
      <alignment horizontal="center" vertical="center" shrinkToFit="1"/>
    </xf>
    <xf numFmtId="165" fontId="1" fillId="0" borderId="13" xfId="48" applyNumberFormat="1" applyFont="1" applyFill="1" applyBorder="1" applyAlignment="1" applyProtection="1">
      <alignment vertical="center" shrinkToFit="1"/>
      <protection locked="0"/>
    </xf>
    <xf numFmtId="0" fontId="20" fillId="18" borderId="10" xfId="1" applyNumberFormat="1" applyFont="1" applyFill="1" applyBorder="1" applyAlignment="1" applyProtection="1">
      <alignment horizontal="left" vertical="center" wrapText="1"/>
    </xf>
    <xf numFmtId="0" fontId="11" fillId="19" borderId="12" xfId="1" applyNumberFormat="1" applyFont="1" applyFill="1" applyBorder="1" applyAlignment="1" applyProtection="1">
      <alignment horizontal="center" vertical="center" wrapText="1"/>
    </xf>
    <xf numFmtId="0" fontId="1" fillId="19" borderId="13" xfId="1" applyNumberFormat="1" applyFont="1" applyFill="1" applyBorder="1" applyAlignment="1">
      <alignment vertical="center" wrapText="1" shrinkToFit="1"/>
    </xf>
    <xf numFmtId="49" fontId="1" fillId="20" borderId="14" xfId="1" applyNumberFormat="1" applyFont="1" applyFill="1" applyBorder="1" applyAlignment="1" applyProtection="1">
      <alignment horizontal="center" vertical="center" wrapText="1"/>
      <protection locked="0"/>
    </xf>
    <xf numFmtId="49" fontId="1" fillId="21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21" borderId="14" xfId="1" applyNumberFormat="1" applyFont="1" applyFill="1" applyBorder="1" applyAlignment="1" applyProtection="1">
      <alignment horizontal="left" vertical="center" wrapText="1"/>
      <protection locked="0"/>
    </xf>
    <xf numFmtId="0" fontId="1" fillId="21" borderId="14" xfId="1" applyNumberFormat="1" applyFont="1" applyFill="1" applyBorder="1" applyAlignment="1" applyProtection="1">
      <alignment horizontal="center" vertical="center" wrapText="1"/>
      <protection locked="0"/>
    </xf>
    <xf numFmtId="165" fontId="1" fillId="19" borderId="14" xfId="48" applyNumberFormat="1" applyFont="1" applyFill="1" applyBorder="1" applyAlignment="1" applyProtection="1">
      <alignment vertical="center" shrinkToFit="1"/>
    </xf>
    <xf numFmtId="165" fontId="1" fillId="21" borderId="14" xfId="48" applyFont="1" applyFill="1" applyBorder="1" applyAlignment="1" applyProtection="1">
      <alignment vertical="center" wrapText="1"/>
      <protection locked="0"/>
    </xf>
    <xf numFmtId="10" fontId="1" fillId="20" borderId="14" xfId="37" applyNumberFormat="1" applyFont="1" applyFill="1" applyBorder="1" applyAlignment="1" applyProtection="1">
      <alignment horizontal="center" vertical="center" wrapText="1"/>
      <protection locked="0"/>
    </xf>
    <xf numFmtId="165" fontId="1" fillId="19" borderId="15" xfId="48" applyNumberFormat="1" applyFont="1" applyFill="1" applyBorder="1" applyAlignment="1" applyProtection="1">
      <alignment horizontal="center" vertical="center" shrinkToFit="1"/>
    </xf>
    <xf numFmtId="0" fontId="11" fillId="22" borderId="12" xfId="1" applyNumberFormat="1" applyFont="1" applyFill="1" applyBorder="1" applyAlignment="1" applyProtection="1">
      <alignment horizontal="center" vertical="center" wrapText="1"/>
    </xf>
    <xf numFmtId="0" fontId="1" fillId="22" borderId="13" xfId="1" applyNumberFormat="1" applyFont="1" applyFill="1" applyBorder="1" applyAlignment="1">
      <alignment vertical="center" wrapText="1" shrinkToFit="1"/>
    </xf>
    <xf numFmtId="49" fontId="1" fillId="23" borderId="14" xfId="1" applyNumberFormat="1" applyFont="1" applyFill="1" applyBorder="1" applyAlignment="1" applyProtection="1">
      <alignment horizontal="center" vertical="center" wrapText="1"/>
      <protection locked="0"/>
    </xf>
    <xf numFmtId="49" fontId="1" fillId="24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24" borderId="14" xfId="1" applyNumberFormat="1" applyFont="1" applyFill="1" applyBorder="1" applyAlignment="1" applyProtection="1">
      <alignment horizontal="left" vertical="center" wrapText="1"/>
      <protection locked="0"/>
    </xf>
    <xf numFmtId="0" fontId="1" fillId="24" borderId="14" xfId="1" applyNumberFormat="1" applyFont="1" applyFill="1" applyBorder="1" applyAlignment="1" applyProtection="1">
      <alignment horizontal="center" vertical="center" wrapText="1"/>
      <protection locked="0"/>
    </xf>
    <xf numFmtId="165" fontId="1" fillId="22" borderId="14" xfId="48" applyNumberFormat="1" applyFont="1" applyFill="1" applyBorder="1" applyAlignment="1" applyProtection="1">
      <alignment vertical="center" shrinkToFit="1"/>
    </xf>
    <xf numFmtId="165" fontId="1" fillId="24" borderId="14" xfId="48" applyFont="1" applyFill="1" applyBorder="1" applyAlignment="1" applyProtection="1">
      <alignment vertical="center" wrapText="1"/>
      <protection locked="0"/>
    </xf>
    <xf numFmtId="10" fontId="1" fillId="23" borderId="14" xfId="37" applyNumberFormat="1" applyFont="1" applyFill="1" applyBorder="1" applyAlignment="1" applyProtection="1">
      <alignment horizontal="center" vertical="center" wrapText="1"/>
      <protection locked="0"/>
    </xf>
    <xf numFmtId="165" fontId="1" fillId="22" borderId="15" xfId="48" applyNumberFormat="1" applyFont="1" applyFill="1" applyBorder="1" applyAlignment="1" applyProtection="1">
      <alignment horizontal="center" vertical="center" shrinkToFit="1"/>
    </xf>
    <xf numFmtId="0" fontId="11" fillId="17" borderId="12" xfId="34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34" applyNumberFormat="1" applyFont="1" applyFill="1" applyBorder="1" applyAlignment="1" applyProtection="1">
      <alignment horizontal="center" vertical="center" wrapText="1"/>
    </xf>
    <xf numFmtId="0" fontId="1" fillId="0" borderId="13" xfId="34" applyNumberFormat="1" applyFont="1" applyFill="1" applyBorder="1" applyAlignment="1">
      <alignment vertical="center" wrapText="1" shrinkToFit="1"/>
    </xf>
    <xf numFmtId="49" fontId="1" fillId="17" borderId="14" xfId="34" applyNumberFormat="1" applyFont="1" applyFill="1" applyBorder="1" applyAlignment="1" applyProtection="1">
      <alignment horizontal="center" vertical="center" wrapText="1"/>
      <protection locked="0"/>
    </xf>
    <xf numFmtId="49" fontId="1" fillId="6" borderId="14" xfId="34" applyNumberFormat="1" applyFont="1" applyFill="1" applyBorder="1" applyAlignment="1" applyProtection="1">
      <alignment horizontal="center" vertical="center" wrapText="1"/>
      <protection locked="0"/>
    </xf>
    <xf numFmtId="0" fontId="1" fillId="6" borderId="14" xfId="34" applyNumberFormat="1" applyFont="1" applyFill="1" applyBorder="1" applyAlignment="1" applyProtection="1">
      <alignment horizontal="left" vertical="center" wrapText="1"/>
      <protection locked="0"/>
    </xf>
    <xf numFmtId="0" fontId="1" fillId="6" borderId="14" xfId="34" applyNumberFormat="1" applyFont="1" applyFill="1" applyBorder="1" applyAlignment="1" applyProtection="1">
      <alignment horizontal="center" vertical="center" wrapText="1"/>
      <protection locked="0"/>
    </xf>
    <xf numFmtId="165" fontId="1" fillId="0" borderId="14" xfId="48" applyNumberFormat="1" applyFont="1" applyFill="1" applyBorder="1" applyAlignment="1" applyProtection="1">
      <alignment vertical="center" shrinkToFit="1"/>
    </xf>
    <xf numFmtId="10" fontId="1" fillId="17" borderId="14" xfId="38" applyNumberFormat="1" applyFont="1" applyFill="1" applyBorder="1" applyAlignment="1" applyProtection="1">
      <alignment horizontal="center" vertical="center" wrapText="1"/>
      <protection locked="0"/>
    </xf>
    <xf numFmtId="165" fontId="1" fillId="0" borderId="15" xfId="48" applyNumberFormat="1" applyFont="1" applyFill="1" applyBorder="1" applyAlignment="1" applyProtection="1">
      <alignment horizontal="center" vertical="center" shrinkToFit="1"/>
    </xf>
    <xf numFmtId="165" fontId="1" fillId="0" borderId="13" xfId="48" applyNumberFormat="1" applyFont="1" applyFill="1" applyBorder="1" applyAlignment="1" applyProtection="1">
      <alignment vertical="center" shrinkToFit="1"/>
      <protection locked="0"/>
    </xf>
    <xf numFmtId="0" fontId="1" fillId="22" borderId="13" xfId="1" applyNumberFormat="1" applyFont="1" applyFill="1" applyBorder="1" applyAlignment="1">
      <alignment vertical="center" wrapText="1" shrinkToFit="1"/>
    </xf>
    <xf numFmtId="49" fontId="1" fillId="23" borderId="14" xfId="1" applyNumberFormat="1" applyFont="1" applyFill="1" applyBorder="1" applyAlignment="1" applyProtection="1">
      <alignment horizontal="center" vertical="center" wrapText="1"/>
      <protection locked="0"/>
    </xf>
    <xf numFmtId="49" fontId="1" fillId="24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24" borderId="14" xfId="1" applyNumberFormat="1" applyFont="1" applyFill="1" applyBorder="1" applyAlignment="1" applyProtection="1">
      <alignment horizontal="left" vertical="center" wrapText="1"/>
      <protection locked="0"/>
    </xf>
  </cellXfs>
  <cellStyles count="50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Moeda 2" xfId="32"/>
    <cellStyle name="Neutro 2" xfId="33"/>
    <cellStyle name="Normal" xfId="0" builtinId="0"/>
    <cellStyle name="Normal 2" xfId="34"/>
    <cellStyle name="Normal 3" xfId="35"/>
    <cellStyle name="Normal 4" xfId="1"/>
    <cellStyle name="Nota 2" xfId="36"/>
    <cellStyle name="Porcentagem 2" xfId="38"/>
    <cellStyle name="Porcentagem 3" xfId="37"/>
    <cellStyle name="Ruim 2" xfId="31"/>
    <cellStyle name="Saída 2" xfId="39"/>
    <cellStyle name="Texto de Aviso 2" xfId="40"/>
    <cellStyle name="Texto Explicativo 2" xfId="41"/>
    <cellStyle name="Título 1 2" xfId="42"/>
    <cellStyle name="Título 2 2" xfId="43"/>
    <cellStyle name="Título 3 2" xfId="44"/>
    <cellStyle name="Título 4 2" xfId="45"/>
    <cellStyle name="Título 5" xfId="46"/>
    <cellStyle name="Total 2" xfId="47"/>
    <cellStyle name="Vírgula 2" xfId="49"/>
    <cellStyle name="Vírgula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K10" sqref="K10"/>
    </sheetView>
  </sheetViews>
  <sheetFormatPr defaultRowHeight="15" x14ac:dyDescent="0.25"/>
  <cols>
    <col min="5" max="5" width="12.28515625" customWidth="1"/>
    <col min="6" max="6" width="59.28515625" customWidth="1"/>
    <col min="8" max="8" width="11.7109375" customWidth="1"/>
    <col min="9" max="9" width="15.140625" customWidth="1"/>
    <col min="11" max="11" width="16.140625" customWidth="1"/>
    <col min="12" max="12" width="12.140625" customWidth="1"/>
  </cols>
  <sheetData>
    <row r="1" spans="1:12" ht="25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4" t="s">
        <v>12</v>
      </c>
      <c r="B2" s="14" t="s">
        <v>12</v>
      </c>
      <c r="C2" s="20">
        <v>0</v>
      </c>
      <c r="D2" s="20"/>
      <c r="E2" s="20"/>
      <c r="F2" s="20"/>
      <c r="G2" s="15"/>
      <c r="H2" s="16"/>
      <c r="I2" s="16"/>
      <c r="J2" s="17"/>
      <c r="K2" s="16"/>
      <c r="L2" s="18">
        <f>SUM(L4+L6+L8+L17+L26+L33+L38+L42+L48+L61+L64)</f>
        <v>319234.83999999997</v>
      </c>
    </row>
    <row r="3" spans="1:12" x14ac:dyDescent="0.25">
      <c r="A3" s="4" t="s">
        <v>13</v>
      </c>
      <c r="B3" s="31" t="s">
        <v>13</v>
      </c>
      <c r="C3" s="52" t="s">
        <v>14</v>
      </c>
      <c r="D3" s="53" t="s">
        <v>15</v>
      </c>
      <c r="E3" s="54"/>
      <c r="F3" s="55" t="s">
        <v>16</v>
      </c>
      <c r="G3" s="36" t="s">
        <v>17</v>
      </c>
      <c r="H3" s="37">
        <v>0</v>
      </c>
      <c r="I3" s="38"/>
      <c r="J3" s="39" t="s">
        <v>18</v>
      </c>
      <c r="K3" s="37">
        <v>0</v>
      </c>
      <c r="L3" s="40">
        <f>SUM(L4+L6+L8+L17+L26+L33+L38+L42+L48+L61+L64)</f>
        <v>319234.83999999997</v>
      </c>
    </row>
    <row r="4" spans="1:12" x14ac:dyDescent="0.25">
      <c r="A4" s="4" t="s">
        <v>19</v>
      </c>
      <c r="B4" s="21" t="s">
        <v>19</v>
      </c>
      <c r="C4" s="22" t="s">
        <v>20</v>
      </c>
      <c r="D4" s="23"/>
      <c r="E4" s="24"/>
      <c r="F4" s="25" t="s">
        <v>21</v>
      </c>
      <c r="G4" s="26" t="s">
        <v>17</v>
      </c>
      <c r="H4" s="27">
        <v>0</v>
      </c>
      <c r="I4" s="28"/>
      <c r="J4" s="29" t="s">
        <v>18</v>
      </c>
      <c r="K4" s="27">
        <v>0</v>
      </c>
      <c r="L4" s="30">
        <f>SUM(L5)</f>
        <v>1021.89</v>
      </c>
    </row>
    <row r="5" spans="1:12" ht="25.5" x14ac:dyDescent="0.25">
      <c r="A5" s="4" t="s">
        <v>22</v>
      </c>
      <c r="B5" s="5" t="s">
        <v>22</v>
      </c>
      <c r="C5" s="6" t="s">
        <v>23</v>
      </c>
      <c r="D5" s="7" t="s">
        <v>24</v>
      </c>
      <c r="E5" s="8" t="s">
        <v>25</v>
      </c>
      <c r="F5" s="9" t="s">
        <v>26</v>
      </c>
      <c r="G5" s="10" t="s">
        <v>27</v>
      </c>
      <c r="H5" s="11">
        <v>327.52999999999997</v>
      </c>
      <c r="I5" s="19">
        <v>2.5299999999999998</v>
      </c>
      <c r="J5" s="12" t="s">
        <v>18</v>
      </c>
      <c r="K5" s="11">
        <f>ROUND(I5*1.2341,2)</f>
        <v>3.12</v>
      </c>
      <c r="L5" s="13">
        <f>ROUND(K5*H5,2)</f>
        <v>1021.89</v>
      </c>
    </row>
    <row r="6" spans="1:12" x14ac:dyDescent="0.25">
      <c r="A6" s="4" t="s">
        <v>19</v>
      </c>
      <c r="B6" s="21" t="s">
        <v>19</v>
      </c>
      <c r="C6" s="22" t="s">
        <v>28</v>
      </c>
      <c r="D6" s="23"/>
      <c r="E6" s="24"/>
      <c r="F6" s="25" t="s">
        <v>29</v>
      </c>
      <c r="G6" s="26" t="s">
        <v>17</v>
      </c>
      <c r="H6" s="27">
        <v>0</v>
      </c>
      <c r="I6" s="28"/>
      <c r="J6" s="29" t="s">
        <v>18</v>
      </c>
      <c r="K6" s="27">
        <f t="shared" ref="K6:K69" si="0">ROUND(I6*1.2341,2)</f>
        <v>0</v>
      </c>
      <c r="L6" s="30">
        <f>SUM(L7)</f>
        <v>4547.72</v>
      </c>
    </row>
    <row r="7" spans="1:12" x14ac:dyDescent="0.25">
      <c r="A7" s="4" t="s">
        <v>22</v>
      </c>
      <c r="B7" s="5" t="s">
        <v>22</v>
      </c>
      <c r="C7" s="6" t="s">
        <v>30</v>
      </c>
      <c r="D7" s="7" t="s">
        <v>24</v>
      </c>
      <c r="E7" s="8" t="s">
        <v>31</v>
      </c>
      <c r="F7" s="9" t="s">
        <v>32</v>
      </c>
      <c r="G7" s="10" t="s">
        <v>33</v>
      </c>
      <c r="H7" s="11">
        <v>4</v>
      </c>
      <c r="I7" s="19">
        <v>921.26</v>
      </c>
      <c r="J7" s="12" t="s">
        <v>18</v>
      </c>
      <c r="K7" s="11">
        <f t="shared" si="0"/>
        <v>1136.93</v>
      </c>
      <c r="L7" s="13">
        <f t="shared" ref="L7:L68" si="1">ROUND(K7*H7,2)</f>
        <v>4547.72</v>
      </c>
    </row>
    <row r="8" spans="1:12" x14ac:dyDescent="0.25">
      <c r="A8" s="4" t="s">
        <v>19</v>
      </c>
      <c r="B8" s="21" t="s">
        <v>19</v>
      </c>
      <c r="C8" s="22" t="s">
        <v>34</v>
      </c>
      <c r="D8" s="23"/>
      <c r="E8" s="24"/>
      <c r="F8" s="25" t="s">
        <v>35</v>
      </c>
      <c r="G8" s="26" t="s">
        <v>17</v>
      </c>
      <c r="H8" s="27">
        <v>0</v>
      </c>
      <c r="I8" s="28"/>
      <c r="J8" s="29" t="s">
        <v>18</v>
      </c>
      <c r="K8" s="27">
        <f t="shared" si="0"/>
        <v>0</v>
      </c>
      <c r="L8" s="30">
        <f>SUM(L9:L16)</f>
        <v>27489.119999999995</v>
      </c>
    </row>
    <row r="9" spans="1:12" ht="25.5" x14ac:dyDescent="0.25">
      <c r="A9" s="41" t="s">
        <v>22</v>
      </c>
      <c r="B9" s="42" t="s">
        <v>22</v>
      </c>
      <c r="C9" s="43" t="s">
        <v>36</v>
      </c>
      <c r="D9" s="44" t="s">
        <v>24</v>
      </c>
      <c r="E9" s="45" t="s">
        <v>37</v>
      </c>
      <c r="F9" s="46" t="s">
        <v>38</v>
      </c>
      <c r="G9" s="47" t="s">
        <v>39</v>
      </c>
      <c r="H9" s="48">
        <v>15</v>
      </c>
      <c r="I9" s="51">
        <v>75.62</v>
      </c>
      <c r="J9" s="49" t="s">
        <v>18</v>
      </c>
      <c r="K9" s="48">
        <f t="shared" si="0"/>
        <v>93.32</v>
      </c>
      <c r="L9" s="50">
        <f t="shared" si="1"/>
        <v>1399.8</v>
      </c>
    </row>
    <row r="10" spans="1:12" ht="38.25" x14ac:dyDescent="0.25">
      <c r="A10" s="4" t="s">
        <v>22</v>
      </c>
      <c r="B10" s="5" t="s">
        <v>22</v>
      </c>
      <c r="C10" s="6" t="s">
        <v>40</v>
      </c>
      <c r="D10" s="7" t="s">
        <v>15</v>
      </c>
      <c r="E10" s="8" t="s">
        <v>41</v>
      </c>
      <c r="F10" s="9" t="s">
        <v>42</v>
      </c>
      <c r="G10" s="10" t="s">
        <v>39</v>
      </c>
      <c r="H10" s="11">
        <v>48</v>
      </c>
      <c r="I10" s="19">
        <v>74.27</v>
      </c>
      <c r="J10" s="12" t="s">
        <v>18</v>
      </c>
      <c r="K10" s="11">
        <f>ROUND(I10*1.2341,2)</f>
        <v>91.66</v>
      </c>
      <c r="L10" s="13">
        <f t="shared" si="1"/>
        <v>4399.68</v>
      </c>
    </row>
    <row r="11" spans="1:12" ht="25.5" x14ac:dyDescent="0.25">
      <c r="A11" s="4" t="s">
        <v>22</v>
      </c>
      <c r="B11" s="5" t="s">
        <v>22</v>
      </c>
      <c r="C11" s="6" t="s">
        <v>43</v>
      </c>
      <c r="D11" s="7" t="s">
        <v>15</v>
      </c>
      <c r="E11" s="8" t="s">
        <v>44</v>
      </c>
      <c r="F11" s="9" t="s">
        <v>45</v>
      </c>
      <c r="G11" s="10" t="s">
        <v>46</v>
      </c>
      <c r="H11" s="11">
        <v>240</v>
      </c>
      <c r="I11" s="19">
        <v>11.94</v>
      </c>
      <c r="J11" s="12" t="s">
        <v>18</v>
      </c>
      <c r="K11" s="11">
        <f t="shared" si="0"/>
        <v>14.74</v>
      </c>
      <c r="L11" s="13">
        <f t="shared" si="1"/>
        <v>3537.6</v>
      </c>
    </row>
    <row r="12" spans="1:12" ht="25.5" x14ac:dyDescent="0.25">
      <c r="A12" s="4" t="s">
        <v>22</v>
      </c>
      <c r="B12" s="5" t="s">
        <v>22</v>
      </c>
      <c r="C12" s="6" t="s">
        <v>47</v>
      </c>
      <c r="D12" s="7" t="s">
        <v>15</v>
      </c>
      <c r="E12" s="8" t="s">
        <v>48</v>
      </c>
      <c r="F12" s="9" t="s">
        <v>49</v>
      </c>
      <c r="G12" s="10" t="s">
        <v>50</v>
      </c>
      <c r="H12" s="11">
        <v>5.13</v>
      </c>
      <c r="I12" s="19">
        <v>250.4</v>
      </c>
      <c r="J12" s="12" t="s">
        <v>18</v>
      </c>
      <c r="K12" s="11">
        <f t="shared" si="0"/>
        <v>309.02</v>
      </c>
      <c r="L12" s="13">
        <f t="shared" si="1"/>
        <v>1585.27</v>
      </c>
    </row>
    <row r="13" spans="1:12" ht="38.25" x14ac:dyDescent="0.25">
      <c r="A13" s="4" t="s">
        <v>22</v>
      </c>
      <c r="B13" s="5" t="s">
        <v>22</v>
      </c>
      <c r="C13" s="6" t="s">
        <v>51</v>
      </c>
      <c r="D13" s="7" t="s">
        <v>15</v>
      </c>
      <c r="E13" s="8" t="s">
        <v>52</v>
      </c>
      <c r="F13" s="9" t="s">
        <v>53</v>
      </c>
      <c r="G13" s="10" t="s">
        <v>50</v>
      </c>
      <c r="H13" s="11">
        <v>2.4</v>
      </c>
      <c r="I13" s="19">
        <v>123.7</v>
      </c>
      <c r="J13" s="12" t="s">
        <v>18</v>
      </c>
      <c r="K13" s="11">
        <f t="shared" si="0"/>
        <v>152.66</v>
      </c>
      <c r="L13" s="13">
        <f t="shared" si="1"/>
        <v>366.38</v>
      </c>
    </row>
    <row r="14" spans="1:12" ht="25.5" x14ac:dyDescent="0.25">
      <c r="A14" s="4" t="s">
        <v>22</v>
      </c>
      <c r="B14" s="5" t="s">
        <v>22</v>
      </c>
      <c r="C14" s="6" t="s">
        <v>54</v>
      </c>
      <c r="D14" s="7" t="s">
        <v>15</v>
      </c>
      <c r="E14" s="8" t="s">
        <v>55</v>
      </c>
      <c r="F14" s="9" t="s">
        <v>56</v>
      </c>
      <c r="G14" s="10" t="s">
        <v>46</v>
      </c>
      <c r="H14" s="11">
        <v>513</v>
      </c>
      <c r="I14" s="19">
        <v>14.54</v>
      </c>
      <c r="J14" s="12" t="s">
        <v>18</v>
      </c>
      <c r="K14" s="11">
        <f t="shared" si="0"/>
        <v>17.940000000000001</v>
      </c>
      <c r="L14" s="13">
        <f t="shared" si="1"/>
        <v>9203.2199999999993</v>
      </c>
    </row>
    <row r="15" spans="1:12" ht="38.25" x14ac:dyDescent="0.25">
      <c r="A15" s="4" t="s">
        <v>22</v>
      </c>
      <c r="B15" s="5" t="s">
        <v>22</v>
      </c>
      <c r="C15" s="6" t="s">
        <v>57</v>
      </c>
      <c r="D15" s="7" t="s">
        <v>15</v>
      </c>
      <c r="E15" s="8" t="s">
        <v>58</v>
      </c>
      <c r="F15" s="9" t="s">
        <v>59</v>
      </c>
      <c r="G15" s="10" t="s">
        <v>50</v>
      </c>
      <c r="H15" s="11">
        <v>7.53</v>
      </c>
      <c r="I15" s="19">
        <v>584.99</v>
      </c>
      <c r="J15" s="12" t="s">
        <v>18</v>
      </c>
      <c r="K15" s="11">
        <f t="shared" si="0"/>
        <v>721.94</v>
      </c>
      <c r="L15" s="13">
        <f t="shared" si="1"/>
        <v>5436.21</v>
      </c>
    </row>
    <row r="16" spans="1:12" ht="63.75" x14ac:dyDescent="0.25">
      <c r="A16" s="4" t="s">
        <v>22</v>
      </c>
      <c r="B16" s="5" t="s">
        <v>22</v>
      </c>
      <c r="C16" s="6" t="s">
        <v>60</v>
      </c>
      <c r="D16" s="7" t="s">
        <v>24</v>
      </c>
      <c r="E16" s="8" t="s">
        <v>61</v>
      </c>
      <c r="F16" s="9" t="s">
        <v>62</v>
      </c>
      <c r="G16" s="10" t="s">
        <v>27</v>
      </c>
      <c r="H16" s="11">
        <v>25.64</v>
      </c>
      <c r="I16" s="19">
        <v>49.33</v>
      </c>
      <c r="J16" s="12" t="s">
        <v>18</v>
      </c>
      <c r="K16" s="11">
        <f t="shared" si="0"/>
        <v>60.88</v>
      </c>
      <c r="L16" s="13">
        <f t="shared" si="1"/>
        <v>1560.96</v>
      </c>
    </row>
    <row r="17" spans="1:12" x14ac:dyDescent="0.25">
      <c r="A17" s="4" t="s">
        <v>19</v>
      </c>
      <c r="B17" s="21" t="s">
        <v>19</v>
      </c>
      <c r="C17" s="22" t="s">
        <v>63</v>
      </c>
      <c r="D17" s="23"/>
      <c r="E17" s="24"/>
      <c r="F17" s="25" t="s">
        <v>64</v>
      </c>
      <c r="G17" s="26" t="s">
        <v>17</v>
      </c>
      <c r="H17" s="27">
        <v>0</v>
      </c>
      <c r="I17" s="28"/>
      <c r="J17" s="29" t="s">
        <v>18</v>
      </c>
      <c r="K17" s="27">
        <f t="shared" si="0"/>
        <v>0</v>
      </c>
      <c r="L17" s="30">
        <f>SUM(L18:L25)</f>
        <v>83900.78</v>
      </c>
    </row>
    <row r="18" spans="1:12" ht="51" x14ac:dyDescent="0.25">
      <c r="A18" s="4" t="s">
        <v>22</v>
      </c>
      <c r="B18" s="5" t="s">
        <v>22</v>
      </c>
      <c r="C18" s="6" t="s">
        <v>65</v>
      </c>
      <c r="D18" s="7" t="s">
        <v>15</v>
      </c>
      <c r="E18" s="8" t="s">
        <v>66</v>
      </c>
      <c r="F18" s="9" t="s">
        <v>67</v>
      </c>
      <c r="G18" s="10" t="s">
        <v>46</v>
      </c>
      <c r="H18" s="11">
        <v>357</v>
      </c>
      <c r="I18" s="19">
        <v>16.25</v>
      </c>
      <c r="J18" s="12" t="s">
        <v>18</v>
      </c>
      <c r="K18" s="11">
        <f t="shared" si="0"/>
        <v>20.05</v>
      </c>
      <c r="L18" s="13">
        <f t="shared" si="1"/>
        <v>7157.85</v>
      </c>
    </row>
    <row r="19" spans="1:12" ht="38.25" x14ac:dyDescent="0.25">
      <c r="A19" s="4" t="s">
        <v>22</v>
      </c>
      <c r="B19" s="5" t="s">
        <v>22</v>
      </c>
      <c r="C19" s="6" t="s">
        <v>68</v>
      </c>
      <c r="D19" s="7" t="s">
        <v>15</v>
      </c>
      <c r="E19" s="8" t="s">
        <v>69</v>
      </c>
      <c r="F19" s="9" t="s">
        <v>70</v>
      </c>
      <c r="G19" s="10" t="s">
        <v>27</v>
      </c>
      <c r="H19" s="11">
        <v>65.28</v>
      </c>
      <c r="I19" s="19">
        <v>165.66</v>
      </c>
      <c r="J19" s="12" t="s">
        <v>18</v>
      </c>
      <c r="K19" s="11">
        <f t="shared" si="0"/>
        <v>204.44</v>
      </c>
      <c r="L19" s="13">
        <f t="shared" si="1"/>
        <v>13345.84</v>
      </c>
    </row>
    <row r="20" spans="1:12" ht="51" x14ac:dyDescent="0.25">
      <c r="A20" s="4" t="s">
        <v>22</v>
      </c>
      <c r="B20" s="5" t="s">
        <v>22</v>
      </c>
      <c r="C20" s="6" t="s">
        <v>71</v>
      </c>
      <c r="D20" s="7" t="s">
        <v>15</v>
      </c>
      <c r="E20" s="8" t="s">
        <v>72</v>
      </c>
      <c r="F20" s="9" t="s">
        <v>73</v>
      </c>
      <c r="G20" s="10" t="s">
        <v>50</v>
      </c>
      <c r="H20" s="11">
        <v>3.57</v>
      </c>
      <c r="I20" s="19">
        <v>576.02</v>
      </c>
      <c r="J20" s="12" t="s">
        <v>18</v>
      </c>
      <c r="K20" s="11">
        <f t="shared" si="0"/>
        <v>710.87</v>
      </c>
      <c r="L20" s="13">
        <f t="shared" si="1"/>
        <v>2537.81</v>
      </c>
    </row>
    <row r="21" spans="1:12" ht="51" x14ac:dyDescent="0.25">
      <c r="A21" s="4" t="s">
        <v>22</v>
      </c>
      <c r="B21" s="5" t="s">
        <v>22</v>
      </c>
      <c r="C21" s="6" t="s">
        <v>74</v>
      </c>
      <c r="D21" s="7" t="s">
        <v>15</v>
      </c>
      <c r="E21" s="8" t="s">
        <v>66</v>
      </c>
      <c r="F21" s="9" t="s">
        <v>67</v>
      </c>
      <c r="G21" s="10" t="s">
        <v>46</v>
      </c>
      <c r="H21" s="11">
        <v>538.44000000000005</v>
      </c>
      <c r="I21" s="19">
        <v>16.25</v>
      </c>
      <c r="J21" s="12" t="s">
        <v>18</v>
      </c>
      <c r="K21" s="11">
        <f t="shared" si="0"/>
        <v>20.05</v>
      </c>
      <c r="L21" s="13">
        <f t="shared" si="1"/>
        <v>10795.72</v>
      </c>
    </row>
    <row r="22" spans="1:12" ht="25.5" x14ac:dyDescent="0.25">
      <c r="A22" s="4" t="s">
        <v>22</v>
      </c>
      <c r="B22" s="5" t="s">
        <v>22</v>
      </c>
      <c r="C22" s="6" t="s">
        <v>75</v>
      </c>
      <c r="D22" s="7" t="s">
        <v>15</v>
      </c>
      <c r="E22" s="8" t="s">
        <v>76</v>
      </c>
      <c r="F22" s="9" t="s">
        <v>77</v>
      </c>
      <c r="G22" s="10" t="s">
        <v>27</v>
      </c>
      <c r="H22" s="11">
        <v>94.87</v>
      </c>
      <c r="I22" s="19">
        <v>121.97</v>
      </c>
      <c r="J22" s="12" t="s">
        <v>18</v>
      </c>
      <c r="K22" s="11">
        <f t="shared" si="0"/>
        <v>150.52000000000001</v>
      </c>
      <c r="L22" s="13">
        <f t="shared" si="1"/>
        <v>14279.83</v>
      </c>
    </row>
    <row r="23" spans="1:12" ht="51" x14ac:dyDescent="0.25">
      <c r="A23" s="4" t="s">
        <v>22</v>
      </c>
      <c r="B23" s="5" t="s">
        <v>22</v>
      </c>
      <c r="C23" s="6" t="s">
        <v>78</v>
      </c>
      <c r="D23" s="7" t="s">
        <v>15</v>
      </c>
      <c r="E23" s="8" t="s">
        <v>79</v>
      </c>
      <c r="F23" s="9" t="s">
        <v>80</v>
      </c>
      <c r="G23" s="10" t="s">
        <v>27</v>
      </c>
      <c r="H23" s="11">
        <v>24.03</v>
      </c>
      <c r="I23" s="19">
        <v>207.24</v>
      </c>
      <c r="J23" s="12" t="s">
        <v>18</v>
      </c>
      <c r="K23" s="11">
        <f t="shared" si="0"/>
        <v>255.75</v>
      </c>
      <c r="L23" s="13">
        <f t="shared" si="1"/>
        <v>6145.67</v>
      </c>
    </row>
    <row r="24" spans="1:12" ht="51" x14ac:dyDescent="0.25">
      <c r="A24" s="4" t="s">
        <v>22</v>
      </c>
      <c r="B24" s="5" t="s">
        <v>22</v>
      </c>
      <c r="C24" s="6" t="s">
        <v>81</v>
      </c>
      <c r="D24" s="7" t="s">
        <v>15</v>
      </c>
      <c r="E24" s="8" t="s">
        <v>82</v>
      </c>
      <c r="F24" s="9" t="s">
        <v>83</v>
      </c>
      <c r="G24" s="10" t="s">
        <v>27</v>
      </c>
      <c r="H24" s="11">
        <v>85.44</v>
      </c>
      <c r="I24" s="19">
        <v>196.2</v>
      </c>
      <c r="J24" s="12" t="s">
        <v>18</v>
      </c>
      <c r="K24" s="11">
        <f t="shared" si="0"/>
        <v>242.13</v>
      </c>
      <c r="L24" s="13">
        <f t="shared" si="1"/>
        <v>20687.59</v>
      </c>
    </row>
    <row r="25" spans="1:12" ht="51" x14ac:dyDescent="0.25">
      <c r="A25" s="4" t="s">
        <v>22</v>
      </c>
      <c r="B25" s="5" t="s">
        <v>22</v>
      </c>
      <c r="C25" s="6" t="s">
        <v>84</v>
      </c>
      <c r="D25" s="7" t="s">
        <v>15</v>
      </c>
      <c r="E25" s="8" t="s">
        <v>85</v>
      </c>
      <c r="F25" s="9" t="s">
        <v>86</v>
      </c>
      <c r="G25" s="10" t="s">
        <v>50</v>
      </c>
      <c r="H25" s="11">
        <v>16.329999999999998</v>
      </c>
      <c r="I25" s="19">
        <v>444.13</v>
      </c>
      <c r="J25" s="12" t="s">
        <v>18</v>
      </c>
      <c r="K25" s="11">
        <f t="shared" si="0"/>
        <v>548.1</v>
      </c>
      <c r="L25" s="13">
        <f t="shared" si="1"/>
        <v>8950.4699999999993</v>
      </c>
    </row>
    <row r="26" spans="1:12" x14ac:dyDescent="0.25">
      <c r="A26" s="4" t="s">
        <v>19</v>
      </c>
      <c r="B26" s="21" t="s">
        <v>19</v>
      </c>
      <c r="C26" s="22" t="s">
        <v>87</v>
      </c>
      <c r="D26" s="23"/>
      <c r="E26" s="24"/>
      <c r="F26" s="25" t="s">
        <v>88</v>
      </c>
      <c r="G26" s="26" t="s">
        <v>17</v>
      </c>
      <c r="H26" s="27">
        <v>0</v>
      </c>
      <c r="I26" s="28"/>
      <c r="J26" s="29" t="s">
        <v>18</v>
      </c>
      <c r="K26" s="27">
        <f t="shared" si="0"/>
        <v>0</v>
      </c>
      <c r="L26" s="30">
        <f>SUM(L27:L32)</f>
        <v>27278.949999999997</v>
      </c>
    </row>
    <row r="27" spans="1:12" ht="63.75" x14ac:dyDescent="0.25">
      <c r="A27" s="4" t="s">
        <v>22</v>
      </c>
      <c r="B27" s="5" t="s">
        <v>22</v>
      </c>
      <c r="C27" s="6" t="s">
        <v>89</v>
      </c>
      <c r="D27" s="7" t="s">
        <v>15</v>
      </c>
      <c r="E27" s="8" t="s">
        <v>90</v>
      </c>
      <c r="F27" s="9" t="s">
        <v>91</v>
      </c>
      <c r="G27" s="10" t="s">
        <v>27</v>
      </c>
      <c r="H27" s="11">
        <v>239.85</v>
      </c>
      <c r="I27" s="19">
        <v>84.19</v>
      </c>
      <c r="J27" s="12" t="s">
        <v>18</v>
      </c>
      <c r="K27" s="11">
        <f t="shared" si="0"/>
        <v>103.9</v>
      </c>
      <c r="L27" s="13">
        <f t="shared" si="1"/>
        <v>24920.42</v>
      </c>
    </row>
    <row r="28" spans="1:12" ht="25.5" x14ac:dyDescent="0.25">
      <c r="A28" s="4" t="s">
        <v>22</v>
      </c>
      <c r="B28" s="5" t="s">
        <v>22</v>
      </c>
      <c r="C28" s="6" t="s">
        <v>92</v>
      </c>
      <c r="D28" s="7" t="s">
        <v>15</v>
      </c>
      <c r="E28" s="8" t="s">
        <v>93</v>
      </c>
      <c r="F28" s="9" t="s">
        <v>94</v>
      </c>
      <c r="G28" s="10" t="s">
        <v>39</v>
      </c>
      <c r="H28" s="11">
        <v>7.2</v>
      </c>
      <c r="I28" s="19">
        <v>134.72</v>
      </c>
      <c r="J28" s="12" t="s">
        <v>18</v>
      </c>
      <c r="K28" s="11">
        <f t="shared" si="0"/>
        <v>166.26</v>
      </c>
      <c r="L28" s="13">
        <f t="shared" si="1"/>
        <v>1197.07</v>
      </c>
    </row>
    <row r="29" spans="1:12" ht="25.5" x14ac:dyDescent="0.25">
      <c r="A29" s="4" t="s">
        <v>22</v>
      </c>
      <c r="B29" s="5" t="s">
        <v>22</v>
      </c>
      <c r="C29" s="6" t="s">
        <v>95</v>
      </c>
      <c r="D29" s="7" t="s">
        <v>15</v>
      </c>
      <c r="E29" s="8" t="s">
        <v>96</v>
      </c>
      <c r="F29" s="9" t="s">
        <v>97</v>
      </c>
      <c r="G29" s="10" t="s">
        <v>39</v>
      </c>
      <c r="H29" s="11">
        <v>7.2</v>
      </c>
      <c r="I29" s="19">
        <v>74.430000000000007</v>
      </c>
      <c r="J29" s="12" t="s">
        <v>18</v>
      </c>
      <c r="K29" s="11">
        <f t="shared" si="0"/>
        <v>91.85</v>
      </c>
      <c r="L29" s="13">
        <f t="shared" si="1"/>
        <v>661.32</v>
      </c>
    </row>
    <row r="30" spans="1:12" ht="25.5" x14ac:dyDescent="0.25">
      <c r="A30" s="4" t="s">
        <v>22</v>
      </c>
      <c r="B30" s="5" t="s">
        <v>22</v>
      </c>
      <c r="C30" s="6" t="s">
        <v>98</v>
      </c>
      <c r="D30" s="7" t="s">
        <v>15</v>
      </c>
      <c r="E30" s="8" t="s">
        <v>99</v>
      </c>
      <c r="F30" s="9" t="s">
        <v>100</v>
      </c>
      <c r="G30" s="10" t="s">
        <v>39</v>
      </c>
      <c r="H30" s="11">
        <v>1.2</v>
      </c>
      <c r="I30" s="19">
        <v>61.71</v>
      </c>
      <c r="J30" s="12" t="s">
        <v>18</v>
      </c>
      <c r="K30" s="11">
        <f t="shared" si="0"/>
        <v>76.16</v>
      </c>
      <c r="L30" s="13">
        <f t="shared" si="1"/>
        <v>91.39</v>
      </c>
    </row>
    <row r="31" spans="1:12" ht="25.5" x14ac:dyDescent="0.25">
      <c r="A31" s="4" t="s">
        <v>22</v>
      </c>
      <c r="B31" s="5" t="s">
        <v>22</v>
      </c>
      <c r="C31" s="6" t="s">
        <v>101</v>
      </c>
      <c r="D31" s="7" t="s">
        <v>15</v>
      </c>
      <c r="E31" s="8" t="s">
        <v>102</v>
      </c>
      <c r="F31" s="9" t="s">
        <v>103</v>
      </c>
      <c r="G31" s="10" t="s">
        <v>39</v>
      </c>
      <c r="H31" s="11">
        <v>1.2</v>
      </c>
      <c r="I31" s="19">
        <v>60.18</v>
      </c>
      <c r="J31" s="12" t="s">
        <v>18</v>
      </c>
      <c r="K31" s="11">
        <f t="shared" si="0"/>
        <v>74.27</v>
      </c>
      <c r="L31" s="13">
        <f t="shared" si="1"/>
        <v>89.12</v>
      </c>
    </row>
    <row r="32" spans="1:12" ht="25.5" x14ac:dyDescent="0.25">
      <c r="A32" s="4" t="s">
        <v>22</v>
      </c>
      <c r="B32" s="5" t="s">
        <v>22</v>
      </c>
      <c r="C32" s="6" t="s">
        <v>104</v>
      </c>
      <c r="D32" s="7" t="s">
        <v>15</v>
      </c>
      <c r="E32" s="8" t="s">
        <v>105</v>
      </c>
      <c r="F32" s="9" t="s">
        <v>106</v>
      </c>
      <c r="G32" s="10" t="s">
        <v>39</v>
      </c>
      <c r="H32" s="11">
        <v>2.4</v>
      </c>
      <c r="I32" s="19">
        <v>107.92</v>
      </c>
      <c r="J32" s="12" t="s">
        <v>18</v>
      </c>
      <c r="K32" s="11">
        <f t="shared" si="0"/>
        <v>133.18</v>
      </c>
      <c r="L32" s="13">
        <f t="shared" si="1"/>
        <v>319.63</v>
      </c>
    </row>
    <row r="33" spans="1:12" x14ac:dyDescent="0.25">
      <c r="A33" s="4" t="s">
        <v>19</v>
      </c>
      <c r="B33" s="21" t="s">
        <v>19</v>
      </c>
      <c r="C33" s="22" t="s">
        <v>107</v>
      </c>
      <c r="D33" s="23"/>
      <c r="E33" s="24"/>
      <c r="F33" s="25" t="s">
        <v>108</v>
      </c>
      <c r="G33" s="26" t="s">
        <v>17</v>
      </c>
      <c r="H33" s="27">
        <v>0</v>
      </c>
      <c r="I33" s="28"/>
      <c r="J33" s="29" t="s">
        <v>18</v>
      </c>
      <c r="K33" s="27">
        <f t="shared" si="0"/>
        <v>0</v>
      </c>
      <c r="L33" s="30">
        <f>SUM(L34:L37)</f>
        <v>69080.88</v>
      </c>
    </row>
    <row r="34" spans="1:12" ht="51" x14ac:dyDescent="0.25">
      <c r="A34" s="4" t="s">
        <v>22</v>
      </c>
      <c r="B34" s="5" t="s">
        <v>22</v>
      </c>
      <c r="C34" s="6" t="s">
        <v>109</v>
      </c>
      <c r="D34" s="7" t="s">
        <v>15</v>
      </c>
      <c r="E34" s="8" t="s">
        <v>110</v>
      </c>
      <c r="F34" s="9" t="s">
        <v>111</v>
      </c>
      <c r="G34" s="10" t="s">
        <v>112</v>
      </c>
      <c r="H34" s="11">
        <v>10</v>
      </c>
      <c r="I34" s="19">
        <v>3502.75</v>
      </c>
      <c r="J34" s="12" t="s">
        <v>18</v>
      </c>
      <c r="K34" s="11">
        <f t="shared" si="0"/>
        <v>4322.74</v>
      </c>
      <c r="L34" s="13">
        <f t="shared" si="1"/>
        <v>43227.4</v>
      </c>
    </row>
    <row r="35" spans="1:12" ht="51" x14ac:dyDescent="0.25">
      <c r="A35" s="4" t="s">
        <v>22</v>
      </c>
      <c r="B35" s="5" t="s">
        <v>22</v>
      </c>
      <c r="C35" s="6" t="s">
        <v>113</v>
      </c>
      <c r="D35" s="7" t="s">
        <v>15</v>
      </c>
      <c r="E35" s="8" t="s">
        <v>114</v>
      </c>
      <c r="F35" s="9" t="s">
        <v>115</v>
      </c>
      <c r="G35" s="10" t="s">
        <v>112</v>
      </c>
      <c r="H35" s="11">
        <v>9</v>
      </c>
      <c r="I35" s="19">
        <v>1387.29</v>
      </c>
      <c r="J35" s="12" t="s">
        <v>18</v>
      </c>
      <c r="K35" s="11">
        <f t="shared" si="0"/>
        <v>1712.05</v>
      </c>
      <c r="L35" s="13">
        <f t="shared" si="1"/>
        <v>15408.45</v>
      </c>
    </row>
    <row r="36" spans="1:12" ht="25.5" x14ac:dyDescent="0.25">
      <c r="A36" s="4" t="s">
        <v>22</v>
      </c>
      <c r="B36" s="5" t="s">
        <v>22</v>
      </c>
      <c r="C36" s="6" t="s">
        <v>116</v>
      </c>
      <c r="D36" s="7" t="s">
        <v>15</v>
      </c>
      <c r="E36" s="8" t="s">
        <v>117</v>
      </c>
      <c r="F36" s="9" t="s">
        <v>118</v>
      </c>
      <c r="G36" s="10" t="s">
        <v>27</v>
      </c>
      <c r="H36" s="11">
        <v>95.6</v>
      </c>
      <c r="I36" s="19">
        <v>74.31</v>
      </c>
      <c r="J36" s="12" t="s">
        <v>18</v>
      </c>
      <c r="K36" s="11">
        <f t="shared" si="0"/>
        <v>91.71</v>
      </c>
      <c r="L36" s="13">
        <f t="shared" si="1"/>
        <v>8767.48</v>
      </c>
    </row>
    <row r="37" spans="1:12" ht="38.25" x14ac:dyDescent="0.25">
      <c r="A37" s="4" t="s">
        <v>22</v>
      </c>
      <c r="B37" s="5" t="s">
        <v>22</v>
      </c>
      <c r="C37" s="6" t="s">
        <v>119</v>
      </c>
      <c r="D37" s="7" t="s">
        <v>15</v>
      </c>
      <c r="E37" s="8" t="s">
        <v>120</v>
      </c>
      <c r="F37" s="9" t="s">
        <v>121</v>
      </c>
      <c r="G37" s="10" t="s">
        <v>39</v>
      </c>
      <c r="H37" s="11">
        <v>17.5</v>
      </c>
      <c r="I37" s="19">
        <v>77.680000000000007</v>
      </c>
      <c r="J37" s="12" t="s">
        <v>18</v>
      </c>
      <c r="K37" s="11">
        <f t="shared" si="0"/>
        <v>95.86</v>
      </c>
      <c r="L37" s="13">
        <f t="shared" si="1"/>
        <v>1677.55</v>
      </c>
    </row>
    <row r="38" spans="1:12" x14ac:dyDescent="0.25">
      <c r="A38" s="4" t="s">
        <v>19</v>
      </c>
      <c r="B38" s="21" t="s">
        <v>19</v>
      </c>
      <c r="C38" s="22" t="s">
        <v>122</v>
      </c>
      <c r="D38" s="23"/>
      <c r="E38" s="24"/>
      <c r="F38" s="25" t="s">
        <v>123</v>
      </c>
      <c r="G38" s="26" t="s">
        <v>17</v>
      </c>
      <c r="H38" s="27">
        <v>0</v>
      </c>
      <c r="I38" s="28"/>
      <c r="J38" s="29" t="s">
        <v>18</v>
      </c>
      <c r="K38" s="27">
        <f t="shared" si="0"/>
        <v>0</v>
      </c>
      <c r="L38" s="30">
        <f>SUM(L39:L41)</f>
        <v>10775.98</v>
      </c>
    </row>
    <row r="39" spans="1:12" ht="51" x14ac:dyDescent="0.25">
      <c r="A39" s="4" t="s">
        <v>22</v>
      </c>
      <c r="B39" s="5" t="s">
        <v>22</v>
      </c>
      <c r="C39" s="6" t="s">
        <v>124</v>
      </c>
      <c r="D39" s="7" t="s">
        <v>15</v>
      </c>
      <c r="E39" s="8" t="s">
        <v>125</v>
      </c>
      <c r="F39" s="9" t="s">
        <v>126</v>
      </c>
      <c r="G39" s="10" t="s">
        <v>27</v>
      </c>
      <c r="H39" s="11">
        <v>5.04</v>
      </c>
      <c r="I39" s="19">
        <v>791.55</v>
      </c>
      <c r="J39" s="12" t="s">
        <v>18</v>
      </c>
      <c r="K39" s="11">
        <f t="shared" si="0"/>
        <v>976.85</v>
      </c>
      <c r="L39" s="13">
        <f t="shared" si="1"/>
        <v>4923.32</v>
      </c>
    </row>
    <row r="40" spans="1:12" ht="25.5" x14ac:dyDescent="0.25">
      <c r="A40" s="4" t="s">
        <v>22</v>
      </c>
      <c r="B40" s="5" t="s">
        <v>22</v>
      </c>
      <c r="C40" s="6" t="s">
        <v>127</v>
      </c>
      <c r="D40" s="7" t="s">
        <v>24</v>
      </c>
      <c r="E40" s="8" t="s">
        <v>128</v>
      </c>
      <c r="F40" s="9" t="s">
        <v>129</v>
      </c>
      <c r="G40" s="10" t="s">
        <v>130</v>
      </c>
      <c r="H40" s="11">
        <v>3</v>
      </c>
      <c r="I40" s="19">
        <v>388.72</v>
      </c>
      <c r="J40" s="12" t="s">
        <v>18</v>
      </c>
      <c r="K40" s="11">
        <f t="shared" si="0"/>
        <v>479.72</v>
      </c>
      <c r="L40" s="13">
        <f t="shared" si="1"/>
        <v>1439.16</v>
      </c>
    </row>
    <row r="41" spans="1:12" ht="25.5" x14ac:dyDescent="0.25">
      <c r="A41" s="4" t="s">
        <v>22</v>
      </c>
      <c r="B41" s="5" t="s">
        <v>22</v>
      </c>
      <c r="C41" s="6" t="s">
        <v>131</v>
      </c>
      <c r="D41" s="7" t="s">
        <v>24</v>
      </c>
      <c r="E41" s="8" t="s">
        <v>132</v>
      </c>
      <c r="F41" s="9" t="s">
        <v>133</v>
      </c>
      <c r="G41" s="10" t="s">
        <v>130</v>
      </c>
      <c r="H41" s="11">
        <v>10</v>
      </c>
      <c r="I41" s="19">
        <v>357.63</v>
      </c>
      <c r="J41" s="12" t="s">
        <v>18</v>
      </c>
      <c r="K41" s="11">
        <f t="shared" si="0"/>
        <v>441.35</v>
      </c>
      <c r="L41" s="13">
        <f t="shared" si="1"/>
        <v>4413.5</v>
      </c>
    </row>
    <row r="42" spans="1:12" x14ac:dyDescent="0.25">
      <c r="A42" s="4" t="s">
        <v>19</v>
      </c>
      <c r="B42" s="21" t="s">
        <v>19</v>
      </c>
      <c r="C42" s="22" t="s">
        <v>134</v>
      </c>
      <c r="D42" s="23"/>
      <c r="E42" s="24"/>
      <c r="F42" s="25" t="s">
        <v>135</v>
      </c>
      <c r="G42" s="26" t="s">
        <v>17</v>
      </c>
      <c r="H42" s="27">
        <v>0</v>
      </c>
      <c r="I42" s="28"/>
      <c r="J42" s="29" t="s">
        <v>18</v>
      </c>
      <c r="K42" s="27">
        <f t="shared" si="0"/>
        <v>0</v>
      </c>
      <c r="L42" s="30">
        <f>SUM(L43:L47)</f>
        <v>2293.37</v>
      </c>
    </row>
    <row r="43" spans="1:12" ht="25.5" x14ac:dyDescent="0.25">
      <c r="A43" s="4" t="s">
        <v>22</v>
      </c>
      <c r="B43" s="5" t="s">
        <v>22</v>
      </c>
      <c r="C43" s="6" t="s">
        <v>136</v>
      </c>
      <c r="D43" s="7" t="s">
        <v>24</v>
      </c>
      <c r="E43" s="8" t="s">
        <v>137</v>
      </c>
      <c r="F43" s="9" t="s">
        <v>138</v>
      </c>
      <c r="G43" s="10" t="s">
        <v>39</v>
      </c>
      <c r="H43" s="11">
        <v>60</v>
      </c>
      <c r="I43" s="19">
        <v>8.1199999999999992</v>
      </c>
      <c r="J43" s="12" t="s">
        <v>18</v>
      </c>
      <c r="K43" s="11">
        <f t="shared" si="0"/>
        <v>10.02</v>
      </c>
      <c r="L43" s="13">
        <f t="shared" si="1"/>
        <v>601.20000000000005</v>
      </c>
    </row>
    <row r="44" spans="1:12" ht="38.25" x14ac:dyDescent="0.25">
      <c r="A44" s="4" t="s">
        <v>22</v>
      </c>
      <c r="B44" s="5" t="s">
        <v>22</v>
      </c>
      <c r="C44" s="6" t="s">
        <v>139</v>
      </c>
      <c r="D44" s="7" t="s">
        <v>15</v>
      </c>
      <c r="E44" s="8" t="s">
        <v>140</v>
      </c>
      <c r="F44" s="9" t="s">
        <v>141</v>
      </c>
      <c r="G44" s="10" t="s">
        <v>112</v>
      </c>
      <c r="H44" s="11">
        <v>7</v>
      </c>
      <c r="I44" s="19">
        <v>29.3</v>
      </c>
      <c r="J44" s="12" t="s">
        <v>18</v>
      </c>
      <c r="K44" s="11">
        <f t="shared" si="0"/>
        <v>36.159999999999997</v>
      </c>
      <c r="L44" s="13">
        <f t="shared" si="1"/>
        <v>253.12</v>
      </c>
    </row>
    <row r="45" spans="1:12" ht="38.25" x14ac:dyDescent="0.25">
      <c r="A45" s="4" t="s">
        <v>22</v>
      </c>
      <c r="B45" s="5" t="s">
        <v>22</v>
      </c>
      <c r="C45" s="6" t="s">
        <v>142</v>
      </c>
      <c r="D45" s="7" t="s">
        <v>15</v>
      </c>
      <c r="E45" s="8" t="s">
        <v>143</v>
      </c>
      <c r="F45" s="9" t="s">
        <v>144</v>
      </c>
      <c r="G45" s="10" t="s">
        <v>112</v>
      </c>
      <c r="H45" s="11">
        <v>4</v>
      </c>
      <c r="I45" s="19">
        <v>22.9</v>
      </c>
      <c r="J45" s="12" t="s">
        <v>18</v>
      </c>
      <c r="K45" s="11">
        <f t="shared" si="0"/>
        <v>28.26</v>
      </c>
      <c r="L45" s="13">
        <f t="shared" si="1"/>
        <v>113.04</v>
      </c>
    </row>
    <row r="46" spans="1:12" ht="38.25" x14ac:dyDescent="0.25">
      <c r="A46" s="4" t="s">
        <v>22</v>
      </c>
      <c r="B46" s="5" t="s">
        <v>22</v>
      </c>
      <c r="C46" s="6" t="s">
        <v>145</v>
      </c>
      <c r="D46" s="7" t="s">
        <v>15</v>
      </c>
      <c r="E46" s="8" t="s">
        <v>146</v>
      </c>
      <c r="F46" s="9" t="s">
        <v>147</v>
      </c>
      <c r="G46" s="10" t="s">
        <v>112</v>
      </c>
      <c r="H46" s="11">
        <v>11</v>
      </c>
      <c r="I46" s="19">
        <v>39.229999999999997</v>
      </c>
      <c r="J46" s="12" t="s">
        <v>18</v>
      </c>
      <c r="K46" s="11">
        <f t="shared" si="0"/>
        <v>48.41</v>
      </c>
      <c r="L46" s="13">
        <f t="shared" si="1"/>
        <v>532.51</v>
      </c>
    </row>
    <row r="47" spans="1:12" ht="38.25" x14ac:dyDescent="0.25">
      <c r="A47" s="4" t="s">
        <v>22</v>
      </c>
      <c r="B47" s="5" t="s">
        <v>22</v>
      </c>
      <c r="C47" s="6" t="s">
        <v>148</v>
      </c>
      <c r="D47" s="7" t="s">
        <v>24</v>
      </c>
      <c r="E47" s="8" t="s">
        <v>149</v>
      </c>
      <c r="F47" s="9" t="s">
        <v>150</v>
      </c>
      <c r="G47" s="10" t="s">
        <v>39</v>
      </c>
      <c r="H47" s="11">
        <v>150</v>
      </c>
      <c r="I47" s="19">
        <v>4.29</v>
      </c>
      <c r="J47" s="12" t="s">
        <v>18</v>
      </c>
      <c r="K47" s="11">
        <f t="shared" si="0"/>
        <v>5.29</v>
      </c>
      <c r="L47" s="13">
        <f t="shared" si="1"/>
        <v>793.5</v>
      </c>
    </row>
    <row r="48" spans="1:12" x14ac:dyDescent="0.25">
      <c r="A48" s="4" t="s">
        <v>19</v>
      </c>
      <c r="B48" s="21" t="s">
        <v>19</v>
      </c>
      <c r="C48" s="22" t="s">
        <v>151</v>
      </c>
      <c r="D48" s="23"/>
      <c r="E48" s="24"/>
      <c r="F48" s="25" t="s">
        <v>152</v>
      </c>
      <c r="G48" s="26" t="s">
        <v>17</v>
      </c>
      <c r="H48" s="27">
        <v>0</v>
      </c>
      <c r="I48" s="28"/>
      <c r="J48" s="29" t="s">
        <v>18</v>
      </c>
      <c r="K48" s="27">
        <f t="shared" si="0"/>
        <v>0</v>
      </c>
      <c r="L48" s="30">
        <f>SUM(L49:L60)</f>
        <v>25598.13</v>
      </c>
    </row>
    <row r="49" spans="1:12" ht="38.25" x14ac:dyDescent="0.25">
      <c r="A49" s="4" t="s">
        <v>22</v>
      </c>
      <c r="B49" s="5" t="s">
        <v>22</v>
      </c>
      <c r="C49" s="6" t="s">
        <v>153</v>
      </c>
      <c r="D49" s="7" t="s">
        <v>24</v>
      </c>
      <c r="E49" s="8" t="s">
        <v>154</v>
      </c>
      <c r="F49" s="9" t="s">
        <v>155</v>
      </c>
      <c r="G49" s="10" t="s">
        <v>39</v>
      </c>
      <c r="H49" s="11">
        <v>70</v>
      </c>
      <c r="I49" s="19">
        <v>46.45</v>
      </c>
      <c r="J49" s="12" t="s">
        <v>18</v>
      </c>
      <c r="K49" s="11">
        <f t="shared" si="0"/>
        <v>57.32</v>
      </c>
      <c r="L49" s="13">
        <f t="shared" si="1"/>
        <v>4012.4</v>
      </c>
    </row>
    <row r="50" spans="1:12" ht="38.25" x14ac:dyDescent="0.25">
      <c r="A50" s="4" t="s">
        <v>22</v>
      </c>
      <c r="B50" s="5" t="s">
        <v>22</v>
      </c>
      <c r="C50" s="6" t="s">
        <v>156</v>
      </c>
      <c r="D50" s="7" t="s">
        <v>24</v>
      </c>
      <c r="E50" s="8" t="s">
        <v>157</v>
      </c>
      <c r="F50" s="9" t="s">
        <v>158</v>
      </c>
      <c r="G50" s="10" t="s">
        <v>39</v>
      </c>
      <c r="H50" s="11">
        <v>70</v>
      </c>
      <c r="I50" s="19">
        <v>29.64</v>
      </c>
      <c r="J50" s="12" t="s">
        <v>18</v>
      </c>
      <c r="K50" s="11">
        <f t="shared" si="0"/>
        <v>36.58</v>
      </c>
      <c r="L50" s="13">
        <f t="shared" si="1"/>
        <v>2560.6</v>
      </c>
    </row>
    <row r="51" spans="1:12" ht="38.25" x14ac:dyDescent="0.25">
      <c r="A51" s="4" t="s">
        <v>22</v>
      </c>
      <c r="B51" s="5" t="s">
        <v>22</v>
      </c>
      <c r="C51" s="6" t="s">
        <v>159</v>
      </c>
      <c r="D51" s="7" t="s">
        <v>24</v>
      </c>
      <c r="E51" s="8" t="s">
        <v>160</v>
      </c>
      <c r="F51" s="9" t="s">
        <v>161</v>
      </c>
      <c r="G51" s="10" t="s">
        <v>39</v>
      </c>
      <c r="H51" s="11">
        <v>15</v>
      </c>
      <c r="I51" s="19">
        <v>24.91</v>
      </c>
      <c r="J51" s="12" t="s">
        <v>18</v>
      </c>
      <c r="K51" s="11">
        <f t="shared" si="0"/>
        <v>30.74</v>
      </c>
      <c r="L51" s="13">
        <f t="shared" si="1"/>
        <v>461.1</v>
      </c>
    </row>
    <row r="52" spans="1:12" ht="38.25" x14ac:dyDescent="0.25">
      <c r="A52" s="4" t="s">
        <v>22</v>
      </c>
      <c r="B52" s="5" t="s">
        <v>22</v>
      </c>
      <c r="C52" s="6" t="s">
        <v>162</v>
      </c>
      <c r="D52" s="7" t="s">
        <v>24</v>
      </c>
      <c r="E52" s="8" t="s">
        <v>163</v>
      </c>
      <c r="F52" s="9" t="s">
        <v>164</v>
      </c>
      <c r="G52" s="10" t="s">
        <v>39</v>
      </c>
      <c r="H52" s="11">
        <v>50</v>
      </c>
      <c r="I52" s="19">
        <v>36.090000000000003</v>
      </c>
      <c r="J52" s="12" t="s">
        <v>18</v>
      </c>
      <c r="K52" s="11">
        <f t="shared" si="0"/>
        <v>44.54</v>
      </c>
      <c r="L52" s="13">
        <f t="shared" si="1"/>
        <v>2227</v>
      </c>
    </row>
    <row r="53" spans="1:12" ht="25.5" x14ac:dyDescent="0.25">
      <c r="A53" s="4" t="s">
        <v>22</v>
      </c>
      <c r="B53" s="5" t="s">
        <v>22</v>
      </c>
      <c r="C53" s="6" t="s">
        <v>165</v>
      </c>
      <c r="D53" s="7" t="s">
        <v>15</v>
      </c>
      <c r="E53" s="8" t="s">
        <v>166</v>
      </c>
      <c r="F53" s="9" t="s">
        <v>167</v>
      </c>
      <c r="G53" s="10" t="s">
        <v>112</v>
      </c>
      <c r="H53" s="11">
        <v>2</v>
      </c>
      <c r="I53" s="19">
        <v>1002.93</v>
      </c>
      <c r="J53" s="12" t="s">
        <v>18</v>
      </c>
      <c r="K53" s="11">
        <f t="shared" si="0"/>
        <v>1237.72</v>
      </c>
      <c r="L53" s="13">
        <f t="shared" si="1"/>
        <v>2475.44</v>
      </c>
    </row>
    <row r="54" spans="1:12" ht="25.5" x14ac:dyDescent="0.25">
      <c r="A54" s="4" t="s">
        <v>22</v>
      </c>
      <c r="B54" s="5" t="s">
        <v>22</v>
      </c>
      <c r="C54" s="6" t="s">
        <v>168</v>
      </c>
      <c r="D54" s="7" t="s">
        <v>24</v>
      </c>
      <c r="E54" s="8" t="s">
        <v>169</v>
      </c>
      <c r="F54" s="9" t="s">
        <v>170</v>
      </c>
      <c r="G54" s="10" t="s">
        <v>112</v>
      </c>
      <c r="H54" s="11">
        <v>7</v>
      </c>
      <c r="I54" s="19">
        <v>48.93</v>
      </c>
      <c r="J54" s="12" t="s">
        <v>18</v>
      </c>
      <c r="K54" s="11">
        <f t="shared" si="0"/>
        <v>60.38</v>
      </c>
      <c r="L54" s="13">
        <f t="shared" si="1"/>
        <v>422.66</v>
      </c>
    </row>
    <row r="55" spans="1:12" ht="63.75" x14ac:dyDescent="0.25">
      <c r="A55" s="4" t="s">
        <v>22</v>
      </c>
      <c r="B55" s="5" t="s">
        <v>22</v>
      </c>
      <c r="C55" s="6" t="s">
        <v>171</v>
      </c>
      <c r="D55" s="7" t="s">
        <v>15</v>
      </c>
      <c r="E55" s="8" t="s">
        <v>172</v>
      </c>
      <c r="F55" s="9" t="s">
        <v>173</v>
      </c>
      <c r="G55" s="10" t="s">
        <v>112</v>
      </c>
      <c r="H55" s="11">
        <v>5</v>
      </c>
      <c r="I55" s="19">
        <v>962.03</v>
      </c>
      <c r="J55" s="12" t="s">
        <v>18</v>
      </c>
      <c r="K55" s="11">
        <f t="shared" si="0"/>
        <v>1187.24</v>
      </c>
      <c r="L55" s="13">
        <f t="shared" si="1"/>
        <v>5936.2</v>
      </c>
    </row>
    <row r="56" spans="1:12" ht="25.5" x14ac:dyDescent="0.25">
      <c r="A56" s="4" t="s">
        <v>22</v>
      </c>
      <c r="B56" s="5" t="s">
        <v>22</v>
      </c>
      <c r="C56" s="6" t="s">
        <v>174</v>
      </c>
      <c r="D56" s="7" t="s">
        <v>15</v>
      </c>
      <c r="E56" s="8" t="s">
        <v>175</v>
      </c>
      <c r="F56" s="9" t="s">
        <v>176</v>
      </c>
      <c r="G56" s="10" t="s">
        <v>112</v>
      </c>
      <c r="H56" s="11">
        <v>5</v>
      </c>
      <c r="I56" s="19">
        <v>262.23</v>
      </c>
      <c r="J56" s="12" t="s">
        <v>18</v>
      </c>
      <c r="K56" s="11">
        <f t="shared" si="0"/>
        <v>323.62</v>
      </c>
      <c r="L56" s="13">
        <f t="shared" si="1"/>
        <v>1618.1</v>
      </c>
    </row>
    <row r="57" spans="1:12" ht="25.5" x14ac:dyDescent="0.25">
      <c r="A57" s="4" t="s">
        <v>22</v>
      </c>
      <c r="B57" s="5" t="s">
        <v>22</v>
      </c>
      <c r="C57" s="6" t="s">
        <v>177</v>
      </c>
      <c r="D57" s="7" t="s">
        <v>15</v>
      </c>
      <c r="E57" s="8" t="s">
        <v>178</v>
      </c>
      <c r="F57" s="9" t="s">
        <v>179</v>
      </c>
      <c r="G57" s="10" t="s">
        <v>112</v>
      </c>
      <c r="H57" s="11">
        <v>5</v>
      </c>
      <c r="I57" s="19">
        <v>31.28</v>
      </c>
      <c r="J57" s="12" t="s">
        <v>18</v>
      </c>
      <c r="K57" s="11">
        <f t="shared" si="0"/>
        <v>38.6</v>
      </c>
      <c r="L57" s="13">
        <f t="shared" si="1"/>
        <v>193</v>
      </c>
    </row>
    <row r="58" spans="1:12" ht="25.5" x14ac:dyDescent="0.25">
      <c r="A58" s="4" t="s">
        <v>22</v>
      </c>
      <c r="B58" s="5" t="s">
        <v>22</v>
      </c>
      <c r="C58" s="6" t="s">
        <v>180</v>
      </c>
      <c r="D58" s="7" t="s">
        <v>15</v>
      </c>
      <c r="E58" s="8" t="s">
        <v>181</v>
      </c>
      <c r="F58" s="9" t="s">
        <v>182</v>
      </c>
      <c r="G58" s="10" t="s">
        <v>112</v>
      </c>
      <c r="H58" s="11">
        <v>5</v>
      </c>
      <c r="I58" s="19">
        <v>385.08</v>
      </c>
      <c r="J58" s="12" t="s">
        <v>18</v>
      </c>
      <c r="K58" s="11">
        <f t="shared" si="0"/>
        <v>475.23</v>
      </c>
      <c r="L58" s="13">
        <f t="shared" si="1"/>
        <v>2376.15</v>
      </c>
    </row>
    <row r="59" spans="1:12" ht="25.5" x14ac:dyDescent="0.25">
      <c r="A59" s="4" t="s">
        <v>22</v>
      </c>
      <c r="B59" s="5" t="s">
        <v>22</v>
      </c>
      <c r="C59" s="6" t="s">
        <v>183</v>
      </c>
      <c r="D59" s="7" t="s">
        <v>15</v>
      </c>
      <c r="E59" s="8" t="s">
        <v>184</v>
      </c>
      <c r="F59" s="9" t="s">
        <v>185</v>
      </c>
      <c r="G59" s="10" t="s">
        <v>112</v>
      </c>
      <c r="H59" s="11">
        <v>4</v>
      </c>
      <c r="I59" s="19">
        <v>576.05999999999995</v>
      </c>
      <c r="J59" s="12" t="s">
        <v>18</v>
      </c>
      <c r="K59" s="11">
        <f t="shared" si="0"/>
        <v>710.92</v>
      </c>
      <c r="L59" s="13">
        <f t="shared" si="1"/>
        <v>2843.68</v>
      </c>
    </row>
    <row r="60" spans="1:12" ht="25.5" x14ac:dyDescent="0.25">
      <c r="A60" s="4" t="s">
        <v>22</v>
      </c>
      <c r="B60" s="5" t="s">
        <v>22</v>
      </c>
      <c r="C60" s="6" t="s">
        <v>186</v>
      </c>
      <c r="D60" s="7" t="s">
        <v>15</v>
      </c>
      <c r="E60" s="8" t="s">
        <v>187</v>
      </c>
      <c r="F60" s="9" t="s">
        <v>188</v>
      </c>
      <c r="G60" s="10" t="s">
        <v>112</v>
      </c>
      <c r="H60" s="11">
        <v>5</v>
      </c>
      <c r="I60" s="19">
        <v>76.459999999999994</v>
      </c>
      <c r="J60" s="12" t="s">
        <v>18</v>
      </c>
      <c r="K60" s="11">
        <f t="shared" si="0"/>
        <v>94.36</v>
      </c>
      <c r="L60" s="13">
        <f t="shared" si="1"/>
        <v>471.8</v>
      </c>
    </row>
    <row r="61" spans="1:12" x14ac:dyDescent="0.25">
      <c r="A61" s="4" t="s">
        <v>19</v>
      </c>
      <c r="B61" s="21" t="s">
        <v>19</v>
      </c>
      <c r="C61" s="22" t="s">
        <v>189</v>
      </c>
      <c r="D61" s="23"/>
      <c r="E61" s="24"/>
      <c r="F61" s="25" t="s">
        <v>190</v>
      </c>
      <c r="G61" s="26" t="s">
        <v>17</v>
      </c>
      <c r="H61" s="27">
        <v>0</v>
      </c>
      <c r="I61" s="28"/>
      <c r="J61" s="29" t="s">
        <v>18</v>
      </c>
      <c r="K61" s="27">
        <f t="shared" si="0"/>
        <v>0</v>
      </c>
      <c r="L61" s="30">
        <f>SUM(L62:L63)</f>
        <v>7269.02</v>
      </c>
    </row>
    <row r="62" spans="1:12" ht="38.25" x14ac:dyDescent="0.25">
      <c r="A62" s="4" t="s">
        <v>22</v>
      </c>
      <c r="B62" s="5" t="s">
        <v>22</v>
      </c>
      <c r="C62" s="6" t="s">
        <v>191</v>
      </c>
      <c r="D62" s="7" t="s">
        <v>24</v>
      </c>
      <c r="E62" s="8" t="s">
        <v>192</v>
      </c>
      <c r="F62" s="9" t="s">
        <v>193</v>
      </c>
      <c r="G62" s="10" t="s">
        <v>50</v>
      </c>
      <c r="H62" s="11">
        <v>2</v>
      </c>
      <c r="I62" s="19">
        <v>2248.85</v>
      </c>
      <c r="J62" s="12" t="s">
        <v>18</v>
      </c>
      <c r="K62" s="11">
        <f t="shared" si="0"/>
        <v>2775.31</v>
      </c>
      <c r="L62" s="13">
        <f t="shared" si="1"/>
        <v>5550.62</v>
      </c>
    </row>
    <row r="63" spans="1:12" ht="25.5" x14ac:dyDescent="0.25">
      <c r="A63" s="4" t="s">
        <v>22</v>
      </c>
      <c r="B63" s="5" t="s">
        <v>22</v>
      </c>
      <c r="C63" s="6" t="s">
        <v>194</v>
      </c>
      <c r="D63" s="7" t="s">
        <v>15</v>
      </c>
      <c r="E63" s="8" t="s">
        <v>195</v>
      </c>
      <c r="F63" s="9" t="s">
        <v>196</v>
      </c>
      <c r="G63" s="10" t="s">
        <v>39</v>
      </c>
      <c r="H63" s="11">
        <v>12</v>
      </c>
      <c r="I63" s="19">
        <v>116.04</v>
      </c>
      <c r="J63" s="12" t="s">
        <v>18</v>
      </c>
      <c r="K63" s="11">
        <f t="shared" si="0"/>
        <v>143.19999999999999</v>
      </c>
      <c r="L63" s="13">
        <f t="shared" si="1"/>
        <v>1718.4</v>
      </c>
    </row>
    <row r="64" spans="1:12" x14ac:dyDescent="0.25">
      <c r="A64" s="4" t="s">
        <v>19</v>
      </c>
      <c r="B64" s="31" t="s">
        <v>19</v>
      </c>
      <c r="C64" s="32" t="s">
        <v>197</v>
      </c>
      <c r="D64" s="33"/>
      <c r="E64" s="34"/>
      <c r="F64" s="35" t="s">
        <v>198</v>
      </c>
      <c r="G64" s="36" t="s">
        <v>17</v>
      </c>
      <c r="H64" s="37">
        <v>0</v>
      </c>
      <c r="I64" s="38"/>
      <c r="J64" s="39" t="s">
        <v>18</v>
      </c>
      <c r="K64" s="37">
        <f t="shared" si="0"/>
        <v>0</v>
      </c>
      <c r="L64" s="40">
        <f>SUM(L65+L69+L73)</f>
        <v>59979</v>
      </c>
    </row>
    <row r="65" spans="1:12" x14ac:dyDescent="0.25">
      <c r="A65" s="4" t="s">
        <v>199</v>
      </c>
      <c r="B65" s="21" t="s">
        <v>199</v>
      </c>
      <c r="C65" s="22" t="s">
        <v>200</v>
      </c>
      <c r="D65" s="23"/>
      <c r="E65" s="24"/>
      <c r="F65" s="25" t="s">
        <v>201</v>
      </c>
      <c r="G65" s="26" t="s">
        <v>17</v>
      </c>
      <c r="H65" s="27">
        <v>0</v>
      </c>
      <c r="I65" s="28"/>
      <c r="J65" s="29" t="s">
        <v>18</v>
      </c>
      <c r="K65" s="27">
        <f t="shared" si="0"/>
        <v>0</v>
      </c>
      <c r="L65" s="30">
        <f>SUM(L66:L68)</f>
        <v>25745.200000000001</v>
      </c>
    </row>
    <row r="66" spans="1:12" ht="51" x14ac:dyDescent="0.25">
      <c r="A66" s="4" t="s">
        <v>22</v>
      </c>
      <c r="B66" s="5" t="s">
        <v>22</v>
      </c>
      <c r="C66" s="6" t="s">
        <v>202</v>
      </c>
      <c r="D66" s="7" t="s">
        <v>15</v>
      </c>
      <c r="E66" s="8" t="s">
        <v>203</v>
      </c>
      <c r="F66" s="9" t="s">
        <v>204</v>
      </c>
      <c r="G66" s="10" t="s">
        <v>27</v>
      </c>
      <c r="H66" s="11">
        <v>130</v>
      </c>
      <c r="I66" s="19">
        <v>44.05</v>
      </c>
      <c r="J66" s="12" t="s">
        <v>18</v>
      </c>
      <c r="K66" s="11">
        <f t="shared" si="0"/>
        <v>54.36</v>
      </c>
      <c r="L66" s="13">
        <f t="shared" si="1"/>
        <v>7066.8</v>
      </c>
    </row>
    <row r="67" spans="1:12" ht="38.25" x14ac:dyDescent="0.25">
      <c r="A67" s="4" t="s">
        <v>22</v>
      </c>
      <c r="B67" s="5" t="s">
        <v>22</v>
      </c>
      <c r="C67" s="6" t="s">
        <v>205</v>
      </c>
      <c r="D67" s="7" t="s">
        <v>15</v>
      </c>
      <c r="E67" s="8" t="s">
        <v>206</v>
      </c>
      <c r="F67" s="9" t="s">
        <v>207</v>
      </c>
      <c r="G67" s="10" t="s">
        <v>27</v>
      </c>
      <c r="H67" s="11">
        <v>130</v>
      </c>
      <c r="I67" s="19">
        <v>41.27</v>
      </c>
      <c r="J67" s="12" t="s">
        <v>18</v>
      </c>
      <c r="K67" s="11">
        <f t="shared" si="0"/>
        <v>50.93</v>
      </c>
      <c r="L67" s="13">
        <f t="shared" si="1"/>
        <v>6620.9</v>
      </c>
    </row>
    <row r="68" spans="1:12" ht="63.75" x14ac:dyDescent="0.25">
      <c r="A68" s="4" t="s">
        <v>22</v>
      </c>
      <c r="B68" s="5" t="s">
        <v>22</v>
      </c>
      <c r="C68" s="6" t="s">
        <v>208</v>
      </c>
      <c r="D68" s="7" t="s">
        <v>24</v>
      </c>
      <c r="E68" s="8" t="s">
        <v>209</v>
      </c>
      <c r="F68" s="9" t="s">
        <v>210</v>
      </c>
      <c r="G68" s="10" t="s">
        <v>27</v>
      </c>
      <c r="H68" s="11">
        <v>130</v>
      </c>
      <c r="I68" s="19">
        <v>75.16</v>
      </c>
      <c r="J68" s="12" t="s">
        <v>18</v>
      </c>
      <c r="K68" s="11">
        <f t="shared" si="0"/>
        <v>92.75</v>
      </c>
      <c r="L68" s="13">
        <f t="shared" si="1"/>
        <v>12057.5</v>
      </c>
    </row>
    <row r="69" spans="1:12" x14ac:dyDescent="0.25">
      <c r="A69" s="4" t="s">
        <v>199</v>
      </c>
      <c r="B69" s="21" t="s">
        <v>199</v>
      </c>
      <c r="C69" s="22" t="s">
        <v>211</v>
      </c>
      <c r="D69" s="23"/>
      <c r="E69" s="24"/>
      <c r="F69" s="25" t="s">
        <v>212</v>
      </c>
      <c r="G69" s="26" t="s">
        <v>17</v>
      </c>
      <c r="H69" s="27">
        <v>0</v>
      </c>
      <c r="I69" s="28"/>
      <c r="J69" s="29" t="s">
        <v>18</v>
      </c>
      <c r="K69" s="27">
        <f t="shared" si="0"/>
        <v>0</v>
      </c>
      <c r="L69" s="30">
        <f>SUM(L70:L72)</f>
        <v>31750</v>
      </c>
    </row>
    <row r="70" spans="1:12" ht="51" x14ac:dyDescent="0.25">
      <c r="A70" s="4" t="s">
        <v>22</v>
      </c>
      <c r="B70" s="5" t="s">
        <v>22</v>
      </c>
      <c r="C70" s="6" t="s">
        <v>213</v>
      </c>
      <c r="D70" s="7" t="s">
        <v>15</v>
      </c>
      <c r="E70" s="8" t="s">
        <v>214</v>
      </c>
      <c r="F70" s="9" t="s">
        <v>215</v>
      </c>
      <c r="G70" s="10" t="s">
        <v>27</v>
      </c>
      <c r="H70" s="11">
        <v>500</v>
      </c>
      <c r="I70" s="19">
        <v>12.36</v>
      </c>
      <c r="J70" s="12" t="s">
        <v>18</v>
      </c>
      <c r="K70" s="11">
        <f t="shared" ref="K70:K75" si="2">ROUND(I70*1.2341,2)</f>
        <v>15.25</v>
      </c>
      <c r="L70" s="13">
        <f t="shared" ref="L70:L75" si="3">ROUND(K70*H70,2)</f>
        <v>7625</v>
      </c>
    </row>
    <row r="71" spans="1:12" ht="38.25" x14ac:dyDescent="0.25">
      <c r="A71" s="4" t="s">
        <v>22</v>
      </c>
      <c r="B71" s="5" t="s">
        <v>22</v>
      </c>
      <c r="C71" s="6" t="s">
        <v>216</v>
      </c>
      <c r="D71" s="7" t="s">
        <v>24</v>
      </c>
      <c r="E71" s="8" t="s">
        <v>217</v>
      </c>
      <c r="F71" s="9" t="s">
        <v>218</v>
      </c>
      <c r="G71" s="10" t="s">
        <v>27</v>
      </c>
      <c r="H71" s="11">
        <v>500</v>
      </c>
      <c r="I71" s="19">
        <v>26.83</v>
      </c>
      <c r="J71" s="12" t="s">
        <v>18</v>
      </c>
      <c r="K71" s="11">
        <f t="shared" si="2"/>
        <v>33.11</v>
      </c>
      <c r="L71" s="13">
        <f t="shared" si="3"/>
        <v>16555</v>
      </c>
    </row>
    <row r="72" spans="1:12" ht="25.5" x14ac:dyDescent="0.25">
      <c r="A72" s="4" t="s">
        <v>22</v>
      </c>
      <c r="B72" s="5" t="s">
        <v>22</v>
      </c>
      <c r="C72" s="6" t="s">
        <v>219</v>
      </c>
      <c r="D72" s="7" t="s">
        <v>15</v>
      </c>
      <c r="E72" s="8" t="s">
        <v>220</v>
      </c>
      <c r="F72" s="9" t="s">
        <v>221</v>
      </c>
      <c r="G72" s="10" t="s">
        <v>27</v>
      </c>
      <c r="H72" s="11">
        <v>500</v>
      </c>
      <c r="I72" s="19">
        <v>12.27</v>
      </c>
      <c r="J72" s="12" t="s">
        <v>18</v>
      </c>
      <c r="K72" s="11">
        <f t="shared" si="2"/>
        <v>15.14</v>
      </c>
      <c r="L72" s="13">
        <f t="shared" si="3"/>
        <v>7570</v>
      </c>
    </row>
    <row r="73" spans="1:12" x14ac:dyDescent="0.25">
      <c r="A73" s="4" t="s">
        <v>199</v>
      </c>
      <c r="B73" s="21" t="s">
        <v>199</v>
      </c>
      <c r="C73" s="22" t="s">
        <v>222</v>
      </c>
      <c r="D73" s="23"/>
      <c r="E73" s="24"/>
      <c r="F73" s="25" t="s">
        <v>223</v>
      </c>
      <c r="G73" s="26" t="s">
        <v>17</v>
      </c>
      <c r="H73" s="27">
        <v>0</v>
      </c>
      <c r="I73" s="28"/>
      <c r="J73" s="29" t="s">
        <v>18</v>
      </c>
      <c r="K73" s="27">
        <f t="shared" si="2"/>
        <v>0</v>
      </c>
      <c r="L73" s="30">
        <f>SUM(L74:L75)</f>
        <v>2483.8000000000002</v>
      </c>
    </row>
    <row r="74" spans="1:12" ht="38.25" x14ac:dyDescent="0.25">
      <c r="A74" s="4" t="s">
        <v>22</v>
      </c>
      <c r="B74" s="5" t="s">
        <v>22</v>
      </c>
      <c r="C74" s="6" t="s">
        <v>224</v>
      </c>
      <c r="D74" s="7" t="s">
        <v>15</v>
      </c>
      <c r="E74" s="8" t="s">
        <v>225</v>
      </c>
      <c r="F74" s="9" t="s">
        <v>226</v>
      </c>
      <c r="G74" s="10" t="s">
        <v>27</v>
      </c>
      <c r="H74" s="11">
        <v>110</v>
      </c>
      <c r="I74" s="19">
        <v>5.01</v>
      </c>
      <c r="J74" s="12" t="s">
        <v>18</v>
      </c>
      <c r="K74" s="11">
        <f t="shared" si="2"/>
        <v>6.18</v>
      </c>
      <c r="L74" s="13">
        <f t="shared" si="3"/>
        <v>679.8</v>
      </c>
    </row>
    <row r="75" spans="1:12" ht="25.5" x14ac:dyDescent="0.25">
      <c r="A75" s="4" t="s">
        <v>22</v>
      </c>
      <c r="B75" s="5" t="s">
        <v>22</v>
      </c>
      <c r="C75" s="6" t="s">
        <v>227</v>
      </c>
      <c r="D75" s="7" t="s">
        <v>15</v>
      </c>
      <c r="E75" s="8" t="s">
        <v>228</v>
      </c>
      <c r="F75" s="9" t="s">
        <v>229</v>
      </c>
      <c r="G75" s="10" t="s">
        <v>27</v>
      </c>
      <c r="H75" s="11">
        <v>110</v>
      </c>
      <c r="I75" s="19">
        <v>13.29</v>
      </c>
      <c r="J75" s="12" t="s">
        <v>18</v>
      </c>
      <c r="K75" s="11">
        <f t="shared" si="2"/>
        <v>16.399999999999999</v>
      </c>
      <c r="L75" s="13">
        <f t="shared" si="3"/>
        <v>1804</v>
      </c>
    </row>
  </sheetData>
  <mergeCells count="1"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cp:lastPrinted>2022-03-10T11:54:24Z</cp:lastPrinted>
  <dcterms:created xsi:type="dcterms:W3CDTF">2022-03-07T13:25:40Z</dcterms:created>
  <dcterms:modified xsi:type="dcterms:W3CDTF">2022-03-10T11:55:38Z</dcterms:modified>
</cp:coreProperties>
</file>